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Тарифы\Тарифы 2027г\Инвестиции\ИП 2029-2029 заявка\ИП 2026-2029\"/>
    </mc:Choice>
  </mc:AlternateContent>
  <bookViews>
    <workbookView xWindow="0" yWindow="0" windowWidth="37770" windowHeight="15600"/>
  </bookViews>
  <sheets>
    <sheet name="1" sheetId="1" r:id="rId1"/>
    <sheet name="2" sheetId="2" r:id="rId2"/>
    <sheet name="3" sheetId="3" r:id="rId3"/>
    <sheet name="4 (2026)" sheetId="5" r:id="rId4"/>
    <sheet name="4 (2027)" sheetId="4" r:id="rId5"/>
    <sheet name="5" sheetId="6" r:id="rId6"/>
    <sheet name="6" sheetId="7" r:id="rId7"/>
    <sheet name="7" sheetId="8" r:id="rId8"/>
    <sheet name="8" sheetId="9" r:id="rId9"/>
    <sheet name="9" sheetId="10" r:id="rId10"/>
  </sheets>
  <definedNames>
    <definedName name="_xlnm._FilterDatabase" localSheetId="2" hidden="1">'3'!#REF!</definedName>
    <definedName name="_xlnm._FilterDatabase" localSheetId="3" hidden="1">'4 (2026)'!#REF!</definedName>
    <definedName name="_xlnm._FilterDatabase" localSheetId="4" hidden="1">'4 (2027)'!#REF!</definedName>
    <definedName name="_xlnm._FilterDatabase" localSheetId="5" hidden="1">'5'!$A$7:$AP$12</definedName>
    <definedName name="_xlnm._FilterDatabase" localSheetId="8" hidden="1">'8'!#REF!</definedName>
    <definedName name="_xlnm.Print_Titles" localSheetId="0">'1'!$A:$B</definedName>
    <definedName name="_xlnm.Print_Titles" localSheetId="1">'2'!$A:$B</definedName>
    <definedName name="_xlnm.Print_Titles" localSheetId="2">'3'!$A:$B</definedName>
    <definedName name="_xlnm.Print_Titles" localSheetId="4">'4 (2027)'!$A:$B</definedName>
    <definedName name="_xlnm.Print_Titles" localSheetId="5">'5'!$A:$B</definedName>
    <definedName name="_xlnm.Print_Titles" localSheetId="7">'7'!$A:$B</definedName>
    <definedName name="_xlnm.Print_Area" localSheetId="0">'1'!$A$1:$BQ$30</definedName>
    <definedName name="_xlnm.Print_Area" localSheetId="2">'3'!$A$1:$CF$31</definedName>
    <definedName name="_xlnm.Print_Area" localSheetId="3">'4 (2026)'!$A$1:$AG$30</definedName>
    <definedName name="_xlnm.Print_Area" localSheetId="4">'4 (2027)'!$A$1:$AG$30</definedName>
    <definedName name="_xlnm.Print_Area" localSheetId="5">'5'!$A$1:$AP$31</definedName>
    <definedName name="_xlnm.Print_Area" localSheetId="6">'6'!$A$1:$Q$27</definedName>
    <definedName name="_xlnm.Print_Area" localSheetId="7">'7'!$A$1:$Z$29</definedName>
    <definedName name="_xlnm.Print_Area" localSheetId="8">'8'!$A$1:$H$17</definedName>
    <definedName name="_xlnm.Print_Area" localSheetId="9">'9'!$A$1:$H$15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3" i="6" l="1"/>
  <c r="AJ23" i="6"/>
  <c r="AK23" i="6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W23" i="5"/>
  <c r="W23" i="4" l="1"/>
  <c r="AG13" i="4"/>
  <c r="AF13" i="4"/>
  <c r="AE13" i="4"/>
  <c r="AD13" i="4"/>
  <c r="AB13" i="4"/>
  <c r="AA13" i="4"/>
  <c r="Z13" i="4"/>
  <c r="Y13" i="4"/>
  <c r="X13" i="4"/>
  <c r="V13" i="4"/>
  <c r="U13" i="4"/>
  <c r="T13" i="4"/>
  <c r="S13" i="4"/>
  <c r="R13" i="4"/>
  <c r="P13" i="4"/>
  <c r="O13" i="4"/>
  <c r="N13" i="4"/>
  <c r="M13" i="4"/>
  <c r="L13" i="4"/>
  <c r="J13" i="4"/>
  <c r="I13" i="4"/>
  <c r="H13" i="4"/>
  <c r="G13" i="4"/>
  <c r="F13" i="4"/>
  <c r="D13" i="4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BV24" i="3"/>
  <c r="BW24" i="3"/>
  <c r="BX24" i="3"/>
  <c r="BY24" i="3"/>
  <c r="BU24" i="3"/>
  <c r="E24" i="3" l="1"/>
  <c r="D24" i="3"/>
  <c r="G24" i="3"/>
  <c r="AF12" i="2"/>
  <c r="AE12" i="2"/>
  <c r="AD12" i="2"/>
  <c r="AC12" i="2"/>
  <c r="AB12" i="2"/>
  <c r="AA12" i="2"/>
  <c r="Z12" i="2"/>
  <c r="Y12" i="2"/>
  <c r="X12" i="2"/>
  <c r="W12" i="2"/>
  <c r="V12" i="2"/>
  <c r="U12" i="2"/>
  <c r="P12" i="2"/>
  <c r="O12" i="2"/>
  <c r="N12" i="2"/>
  <c r="M12" i="2"/>
  <c r="L12" i="2"/>
  <c r="K12" i="2"/>
  <c r="I12" i="2"/>
  <c r="H12" i="2"/>
  <c r="U22" i="2"/>
  <c r="AE22" i="2"/>
  <c r="K22" i="2" s="1"/>
  <c r="O22" i="2" s="1"/>
  <c r="W22" i="2"/>
  <c r="Z22" i="2"/>
  <c r="I22" i="2"/>
  <c r="A22" i="2"/>
  <c r="B22" i="2"/>
  <c r="C22" i="2"/>
  <c r="D22" i="2"/>
  <c r="E22" i="2"/>
  <c r="F22" i="2"/>
  <c r="G22" i="2"/>
  <c r="H22" i="2"/>
  <c r="Y22" i="2"/>
  <c r="AA22" i="2"/>
  <c r="AB22" i="2"/>
  <c r="AC22" i="2"/>
  <c r="AD22" i="2"/>
  <c r="AF22" i="2" l="1"/>
  <c r="P22" i="2"/>
  <c r="T22" i="2" s="1"/>
  <c r="V22" i="2"/>
  <c r="Q22" i="1" l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P12" i="1"/>
  <c r="N12" i="1"/>
  <c r="M12" i="1"/>
  <c r="L12" i="1"/>
  <c r="J12" i="1"/>
  <c r="I12" i="1"/>
  <c r="BK22" i="1"/>
  <c r="BI22" i="1"/>
  <c r="BH22" i="1"/>
  <c r="BJ22" i="1"/>
  <c r="BG22" i="1" s="1"/>
  <c r="AO23" i="6" l="1"/>
  <c r="AM23" i="6"/>
  <c r="A5" i="10" l="1"/>
  <c r="A4" i="10"/>
  <c r="A3" i="10"/>
  <c r="A5" i="9"/>
  <c r="A4" i="9"/>
  <c r="A3" i="9"/>
  <c r="C21" i="8" l="1"/>
  <c r="B21" i="8"/>
  <c r="A21" i="8"/>
  <c r="B20" i="8"/>
  <c r="A20" i="8"/>
  <c r="B19" i="8"/>
  <c r="A19" i="8"/>
  <c r="B18" i="8"/>
  <c r="A18" i="8"/>
  <c r="B17" i="8"/>
  <c r="A17" i="8"/>
  <c r="A5" i="8"/>
  <c r="A4" i="8"/>
  <c r="A3" i="8"/>
  <c r="C19" i="7" l="1"/>
  <c r="B19" i="7"/>
  <c r="A19" i="7"/>
  <c r="B18" i="7"/>
  <c r="A18" i="7"/>
  <c r="B17" i="7"/>
  <c r="A17" i="7"/>
  <c r="B16" i="7"/>
  <c r="A16" i="7"/>
  <c r="B15" i="7"/>
  <c r="E19" i="7" s="1"/>
  <c r="F19" i="7" s="1"/>
  <c r="A15" i="7"/>
  <c r="A5" i="7"/>
  <c r="A4" i="7"/>
  <c r="A3" i="7"/>
  <c r="D23" i="6" l="1"/>
  <c r="E23" i="6"/>
  <c r="C23" i="6" l="1"/>
  <c r="B23" i="6"/>
  <c r="A23" i="6"/>
  <c r="B22" i="6"/>
  <c r="A22" i="6"/>
  <c r="B21" i="6"/>
  <c r="A21" i="6"/>
  <c r="B20" i="6"/>
  <c r="A20" i="6"/>
  <c r="B19" i="6"/>
  <c r="A19" i="6"/>
  <c r="A6" i="6"/>
  <c r="A5" i="6"/>
  <c r="A4" i="6"/>
  <c r="A3" i="6"/>
  <c r="AO22" i="6"/>
  <c r="AO20" i="6" s="1"/>
  <c r="AN23" i="6"/>
  <c r="AM22" i="6"/>
  <c r="AM20" i="6" s="1"/>
  <c r="AJ22" i="6"/>
  <c r="AJ20" i="6" s="1"/>
  <c r="AL22" i="6"/>
  <c r="AL20" i="6" s="1"/>
  <c r="AL14" i="6" s="1"/>
  <c r="AL13" i="6" s="1"/>
  <c r="AK22" i="6"/>
  <c r="AK20" i="6" s="1"/>
  <c r="AI22" i="6"/>
  <c r="AI20" i="6" s="1"/>
  <c r="AH22" i="6"/>
  <c r="AH20" i="6" s="1"/>
  <c r="AH14" i="6" s="1"/>
  <c r="AH13" i="6" s="1"/>
  <c r="AG22" i="6"/>
  <c r="AG20" i="6" s="1"/>
  <c r="AF22" i="6"/>
  <c r="AF20" i="6" s="1"/>
  <c r="AE22" i="6"/>
  <c r="AE20" i="6" s="1"/>
  <c r="AE14" i="6" s="1"/>
  <c r="AE13" i="6" s="1"/>
  <c r="AD22" i="6"/>
  <c r="AD20" i="6" s="1"/>
  <c r="AD14" i="6" s="1"/>
  <c r="AD13" i="6" s="1"/>
  <c r="AC22" i="6"/>
  <c r="AB22" i="6"/>
  <c r="AB20" i="6" s="1"/>
  <c r="AA22" i="6"/>
  <c r="AA20" i="6" s="1"/>
  <c r="Z22" i="6"/>
  <c r="Z20" i="6" s="1"/>
  <c r="Y22" i="6"/>
  <c r="Y20" i="6" s="1"/>
  <c r="Y14" i="6" s="1"/>
  <c r="Y13" i="6" s="1"/>
  <c r="X22" i="6"/>
  <c r="X20" i="6" s="1"/>
  <c r="W22" i="6"/>
  <c r="W20" i="6" s="1"/>
  <c r="V22" i="6"/>
  <c r="V20" i="6" s="1"/>
  <c r="V14" i="6" s="1"/>
  <c r="V13" i="6" s="1"/>
  <c r="U22" i="6"/>
  <c r="T22" i="6"/>
  <c r="T20" i="6" s="1"/>
  <c r="S22" i="6"/>
  <c r="S20" i="6" s="1"/>
  <c r="R22" i="6"/>
  <c r="R20" i="6" s="1"/>
  <c r="Q22" i="6"/>
  <c r="Q20" i="6" s="1"/>
  <c r="Q14" i="6" s="1"/>
  <c r="Q13" i="6" s="1"/>
  <c r="P22" i="6"/>
  <c r="P20" i="6" s="1"/>
  <c r="O22" i="6"/>
  <c r="O20" i="6" s="1"/>
  <c r="N22" i="6"/>
  <c r="N20" i="6" s="1"/>
  <c r="M22" i="6"/>
  <c r="M20" i="6" s="1"/>
  <c r="M14" i="6" s="1"/>
  <c r="M13" i="6" s="1"/>
  <c r="L22" i="6"/>
  <c r="L20" i="6" s="1"/>
  <c r="K22" i="6"/>
  <c r="K20" i="6" s="1"/>
  <c r="J22" i="6"/>
  <c r="J20" i="6" s="1"/>
  <c r="H22" i="6"/>
  <c r="H20" i="6" s="1"/>
  <c r="G22" i="6"/>
  <c r="G20" i="6" s="1"/>
  <c r="F22" i="6"/>
  <c r="F20" i="6" s="1"/>
  <c r="F14" i="6" s="1"/>
  <c r="F13" i="6" s="1"/>
  <c r="E22" i="6"/>
  <c r="E20" i="6" s="1"/>
  <c r="E14" i="6" s="1"/>
  <c r="E13" i="6" s="1"/>
  <c r="D22" i="6"/>
  <c r="D20" i="6" s="1"/>
  <c r="AC20" i="6"/>
  <c r="AC14" i="6" s="1"/>
  <c r="AC13" i="6" s="1"/>
  <c r="U20" i="6"/>
  <c r="U14" i="6" s="1"/>
  <c r="U13" i="6" s="1"/>
  <c r="AN22" i="6" l="1"/>
  <c r="AN20" i="6" s="1"/>
  <c r="AN19" i="6" s="1"/>
  <c r="Z21" i="8"/>
  <c r="I23" i="6"/>
  <c r="I22" i="6" s="1"/>
  <c r="I20" i="6" s="1"/>
  <c r="I14" i="6" s="1"/>
  <c r="I13" i="6" s="1"/>
  <c r="AI14" i="6"/>
  <c r="AI13" i="6" s="1"/>
  <c r="AI19" i="6"/>
  <c r="Z14" i="6"/>
  <c r="Z13" i="6" s="1"/>
  <c r="Z19" i="6"/>
  <c r="R14" i="6"/>
  <c r="R13" i="6" s="1"/>
  <c r="R19" i="6"/>
  <c r="J14" i="6"/>
  <c r="J13" i="6" s="1"/>
  <c r="J19" i="6"/>
  <c r="F19" i="6"/>
  <c r="V19" i="6"/>
  <c r="AE19" i="6"/>
  <c r="N14" i="6"/>
  <c r="N13" i="6" s="1"/>
  <c r="N19" i="6"/>
  <c r="AJ14" i="6"/>
  <c r="AJ13" i="6" s="1"/>
  <c r="AJ19" i="6"/>
  <c r="G19" i="6"/>
  <c r="G14" i="6"/>
  <c r="G13" i="6" s="1"/>
  <c r="K14" i="6"/>
  <c r="K13" i="6" s="1"/>
  <c r="K19" i="6"/>
  <c r="O19" i="6"/>
  <c r="O14" i="6"/>
  <c r="O13" i="6" s="1"/>
  <c r="S14" i="6"/>
  <c r="S13" i="6" s="1"/>
  <c r="S19" i="6"/>
  <c r="W19" i="6"/>
  <c r="W14" i="6"/>
  <c r="W13" i="6" s="1"/>
  <c r="AA14" i="6"/>
  <c r="AA13" i="6" s="1"/>
  <c r="AA19" i="6"/>
  <c r="AK19" i="6"/>
  <c r="AK14" i="6"/>
  <c r="AK13" i="6" s="1"/>
  <c r="D19" i="6"/>
  <c r="D14" i="6"/>
  <c r="D13" i="6" s="1"/>
  <c r="H19" i="6"/>
  <c r="H14" i="6"/>
  <c r="H13" i="6" s="1"/>
  <c r="L19" i="6"/>
  <c r="L14" i="6"/>
  <c r="L13" i="6" s="1"/>
  <c r="P19" i="6"/>
  <c r="P14" i="6"/>
  <c r="P13" i="6" s="1"/>
  <c r="T19" i="6"/>
  <c r="T14" i="6"/>
  <c r="T13" i="6" s="1"/>
  <c r="X19" i="6"/>
  <c r="X14" i="6"/>
  <c r="X13" i="6" s="1"/>
  <c r="AB19" i="6"/>
  <c r="AB14" i="6"/>
  <c r="AB13" i="6" s="1"/>
  <c r="AG19" i="6"/>
  <c r="AG14" i="6"/>
  <c r="AG13" i="6" s="1"/>
  <c r="AO19" i="6"/>
  <c r="AO14" i="6"/>
  <c r="AO13" i="6" s="1"/>
  <c r="AM19" i="6"/>
  <c r="AM14" i="6"/>
  <c r="AM13" i="6" s="1"/>
  <c r="AF14" i="6"/>
  <c r="AF13" i="6" s="1"/>
  <c r="AF19" i="6"/>
  <c r="E19" i="6"/>
  <c r="M19" i="6"/>
  <c r="Q19" i="6"/>
  <c r="U19" i="6"/>
  <c r="Y19" i="6"/>
  <c r="AC19" i="6"/>
  <c r="AD19" i="6"/>
  <c r="AH19" i="6"/>
  <c r="AL19" i="6"/>
  <c r="I19" i="6" l="1"/>
  <c r="AN14" i="6"/>
  <c r="AN13" i="6" s="1"/>
  <c r="C23" i="5"/>
  <c r="B23" i="5"/>
  <c r="A23" i="5"/>
  <c r="B22" i="5"/>
  <c r="A22" i="5"/>
  <c r="B21" i="5"/>
  <c r="A21" i="5"/>
  <c r="B20" i="5"/>
  <c r="A20" i="5"/>
  <c r="B19" i="5"/>
  <c r="A19" i="5"/>
  <c r="A6" i="5"/>
  <c r="A5" i="5"/>
  <c r="A4" i="5"/>
  <c r="C23" i="4" l="1"/>
  <c r="B23" i="4"/>
  <c r="A23" i="4"/>
  <c r="B22" i="4"/>
  <c r="A22" i="4"/>
  <c r="B21" i="4"/>
  <c r="A21" i="4"/>
  <c r="B20" i="4"/>
  <c r="A20" i="4"/>
  <c r="B19" i="4"/>
  <c r="A19" i="4"/>
  <c r="A6" i="4"/>
  <c r="A5" i="4"/>
  <c r="A4" i="4"/>
  <c r="AG23" i="5"/>
  <c r="AG22" i="5" s="1"/>
  <c r="AG20" i="5" s="1"/>
  <c r="AF23" i="5"/>
  <c r="AF22" i="5" s="1"/>
  <c r="AF20" i="5" s="1"/>
  <c r="AE23" i="5"/>
  <c r="AE22" i="5" s="1"/>
  <c r="AE20" i="5" s="1"/>
  <c r="AD23" i="5"/>
  <c r="AD22" i="5" s="1"/>
  <c r="AD20" i="5" s="1"/>
  <c r="AB23" i="5"/>
  <c r="AB22" i="5" s="1"/>
  <c r="AB20" i="5" s="1"/>
  <c r="AA22" i="5"/>
  <c r="AA20" i="5" s="1"/>
  <c r="Z22" i="5"/>
  <c r="Z20" i="5" s="1"/>
  <c r="Y22" i="5"/>
  <c r="Y20" i="5" s="1"/>
  <c r="X22" i="5"/>
  <c r="X20" i="5" s="1"/>
  <c r="V22" i="5"/>
  <c r="V20" i="5" s="1"/>
  <c r="U22" i="5"/>
  <c r="U20" i="5" s="1"/>
  <c r="T22" i="5"/>
  <c r="T20" i="5" s="1"/>
  <c r="S22" i="5"/>
  <c r="R22" i="5"/>
  <c r="R20" i="5" s="1"/>
  <c r="P22" i="5"/>
  <c r="P20" i="5" s="1"/>
  <c r="O22" i="5"/>
  <c r="N22" i="5"/>
  <c r="M22" i="5"/>
  <c r="M20" i="5" s="1"/>
  <c r="L22" i="5"/>
  <c r="L20" i="5" s="1"/>
  <c r="J22" i="5"/>
  <c r="I22" i="5"/>
  <c r="I20" i="5" s="1"/>
  <c r="H22" i="5"/>
  <c r="H20" i="5" s="1"/>
  <c r="G22" i="5"/>
  <c r="F22" i="5"/>
  <c r="D22" i="5"/>
  <c r="D20" i="5" s="1"/>
  <c r="S20" i="5"/>
  <c r="S19" i="5" s="1"/>
  <c r="O20" i="5"/>
  <c r="O19" i="5" s="1"/>
  <c r="N20" i="5"/>
  <c r="N19" i="5" s="1"/>
  <c r="J20" i="5"/>
  <c r="J19" i="5" s="1"/>
  <c r="G20" i="5"/>
  <c r="G19" i="5" s="1"/>
  <c r="F20" i="5"/>
  <c r="F19" i="5" s="1"/>
  <c r="S14" i="5"/>
  <c r="O14" i="5"/>
  <c r="G14" i="5"/>
  <c r="AG23" i="4"/>
  <c r="AG22" i="4" s="1"/>
  <c r="AG20" i="4" s="1"/>
  <c r="AF23" i="4"/>
  <c r="AE23" i="4"/>
  <c r="AE22" i="4" s="1"/>
  <c r="AE20" i="4" s="1"/>
  <c r="AD23" i="4"/>
  <c r="AD22" i="4" s="1"/>
  <c r="AD20" i="4" s="1"/>
  <c r="AB23" i="4"/>
  <c r="AB22" i="4" s="1"/>
  <c r="AB20" i="4" s="1"/>
  <c r="AF22" i="4"/>
  <c r="AF20" i="4" s="1"/>
  <c r="AA22" i="4"/>
  <c r="AA20" i="4" s="1"/>
  <c r="Z22" i="4"/>
  <c r="Z20" i="4" s="1"/>
  <c r="Y22" i="4"/>
  <c r="X22" i="4"/>
  <c r="X20" i="4" s="1"/>
  <c r="V22" i="4"/>
  <c r="U22" i="4"/>
  <c r="U20" i="4" s="1"/>
  <c r="T22" i="4"/>
  <c r="T20" i="4" s="1"/>
  <c r="S22" i="4"/>
  <c r="S20" i="4" s="1"/>
  <c r="R22" i="4"/>
  <c r="Q22" i="4"/>
  <c r="Q20" i="4" s="1"/>
  <c r="Q19" i="4" s="1"/>
  <c r="P22" i="4"/>
  <c r="O22" i="4"/>
  <c r="O20" i="4" s="1"/>
  <c r="N22" i="4"/>
  <c r="N20" i="4" s="1"/>
  <c r="M22" i="4"/>
  <c r="L22" i="4"/>
  <c r="K22" i="4"/>
  <c r="K20" i="4" s="1"/>
  <c r="J22" i="4"/>
  <c r="I22" i="4"/>
  <c r="H22" i="4"/>
  <c r="H20" i="4" s="1"/>
  <c r="G22" i="4"/>
  <c r="G20" i="4" s="1"/>
  <c r="F22" i="4"/>
  <c r="E22" i="4"/>
  <c r="E20" i="4" s="1"/>
  <c r="D22" i="4"/>
  <c r="Y20" i="4"/>
  <c r="Y19" i="4" s="1"/>
  <c r="V20" i="4"/>
  <c r="V19" i="4" s="1"/>
  <c r="R20" i="4"/>
  <c r="R14" i="4" s="1"/>
  <c r="P20" i="4"/>
  <c r="P19" i="4" s="1"/>
  <c r="M20" i="4"/>
  <c r="M19" i="4" s="1"/>
  <c r="L20" i="4"/>
  <c r="J20" i="4"/>
  <c r="J19" i="4" s="1"/>
  <c r="I20" i="4"/>
  <c r="I19" i="4" s="1"/>
  <c r="F20" i="4"/>
  <c r="F19" i="4" s="1"/>
  <c r="D20" i="4"/>
  <c r="D19" i="4" s="1"/>
  <c r="R19" i="4"/>
  <c r="L19" i="4"/>
  <c r="P14" i="4"/>
  <c r="M14" i="4"/>
  <c r="L14" i="4"/>
  <c r="J14" i="4"/>
  <c r="D14" i="4"/>
  <c r="Z19" i="5" l="1"/>
  <c r="Z14" i="5"/>
  <c r="AA19" i="5"/>
  <c r="AA14" i="5"/>
  <c r="R19" i="5"/>
  <c r="R14" i="5"/>
  <c r="V19" i="5"/>
  <c r="V14" i="5"/>
  <c r="N14" i="5"/>
  <c r="J14" i="5"/>
  <c r="F14" i="5"/>
  <c r="Z19" i="4"/>
  <c r="Z14" i="4"/>
  <c r="X14" i="4"/>
  <c r="X19" i="4"/>
  <c r="Y14" i="4"/>
  <c r="AD19" i="4"/>
  <c r="AD14" i="4"/>
  <c r="T19" i="4"/>
  <c r="T14" i="4"/>
  <c r="U19" i="4"/>
  <c r="U14" i="4"/>
  <c r="V14" i="4"/>
  <c r="N14" i="4"/>
  <c r="N19" i="4"/>
  <c r="H19" i="4"/>
  <c r="H14" i="4"/>
  <c r="AF14" i="4"/>
  <c r="AF19" i="4"/>
  <c r="I14" i="4"/>
  <c r="F14" i="4"/>
  <c r="Q14" i="4"/>
  <c r="Q13" i="4" s="1"/>
  <c r="E19" i="4"/>
  <c r="E14" i="4"/>
  <c r="E13" i="4" s="1"/>
  <c r="D19" i="5"/>
  <c r="D14" i="5"/>
  <c r="H14" i="5"/>
  <c r="H19" i="5"/>
  <c r="L19" i="5"/>
  <c r="L14" i="5"/>
  <c r="P19" i="5"/>
  <c r="P14" i="5"/>
  <c r="T14" i="5"/>
  <c r="T19" i="5"/>
  <c r="X19" i="5"/>
  <c r="X14" i="5"/>
  <c r="AB19" i="5"/>
  <c r="AB14" i="5"/>
  <c r="I14" i="5"/>
  <c r="I19" i="5"/>
  <c r="M14" i="5"/>
  <c r="M19" i="5"/>
  <c r="U14" i="5"/>
  <c r="U19" i="5"/>
  <c r="Y14" i="5"/>
  <c r="Y19" i="5"/>
  <c r="AF14" i="5"/>
  <c r="AF19" i="5"/>
  <c r="AD14" i="5"/>
  <c r="AD19" i="5"/>
  <c r="AG14" i="5"/>
  <c r="AG19" i="5"/>
  <c r="AE19" i="5"/>
  <c r="AE14" i="5"/>
  <c r="AG19" i="4"/>
  <c r="AG14" i="4"/>
  <c r="AE14" i="4"/>
  <c r="AE19" i="4"/>
  <c r="G19" i="4"/>
  <c r="G14" i="4"/>
  <c r="K14" i="4"/>
  <c r="K13" i="4" s="1"/>
  <c r="K19" i="4"/>
  <c r="O14" i="4"/>
  <c r="O19" i="4"/>
  <c r="S19" i="4"/>
  <c r="S14" i="4"/>
  <c r="AA14" i="4"/>
  <c r="AA19" i="4"/>
  <c r="AB14" i="4"/>
  <c r="AB19" i="4"/>
  <c r="AE24" i="3" l="1"/>
  <c r="Y24" i="3"/>
  <c r="C24" i="3"/>
  <c r="B24" i="3" l="1"/>
  <c r="A24" i="3"/>
  <c r="B23" i="3"/>
  <c r="A23" i="3"/>
  <c r="B22" i="3"/>
  <c r="A22" i="3"/>
  <c r="B21" i="3"/>
  <c r="A21" i="3"/>
  <c r="B20" i="3"/>
  <c r="A20" i="3"/>
  <c r="A6" i="3"/>
  <c r="A5" i="3"/>
  <c r="A4" i="3"/>
  <c r="A3" i="3"/>
  <c r="CE24" i="3"/>
  <c r="CE23" i="3" s="1"/>
  <c r="CE21" i="3" s="1"/>
  <c r="CE20" i="3" s="1"/>
  <c r="CD24" i="3"/>
  <c r="CD23" i="3" s="1"/>
  <c r="CD21" i="3" s="1"/>
  <c r="CD20" i="3" s="1"/>
  <c r="CC24" i="3"/>
  <c r="CC23" i="3" s="1"/>
  <c r="CC21" i="3" s="1"/>
  <c r="CC15" i="3" s="1"/>
  <c r="CB24" i="3"/>
  <c r="CB23" i="3" s="1"/>
  <c r="CB21" i="3" s="1"/>
  <c r="CB15" i="3" s="1"/>
  <c r="BZ24" i="3"/>
  <c r="BZ23" i="3" s="1"/>
  <c r="BZ21" i="3" s="1"/>
  <c r="BZ20" i="3" s="1"/>
  <c r="BY23" i="3"/>
  <c r="BY21" i="3" s="1"/>
  <c r="BX23" i="3"/>
  <c r="BX21" i="3" s="1"/>
  <c r="BX15" i="3" s="1"/>
  <c r="BW23" i="3"/>
  <c r="BW21" i="3" s="1"/>
  <c r="BV23" i="3"/>
  <c r="BV21" i="3" s="1"/>
  <c r="BV20" i="3" s="1"/>
  <c r="BT23" i="3"/>
  <c r="BT21" i="3" s="1"/>
  <c r="BT15" i="3" s="1"/>
  <c r="BS23" i="3"/>
  <c r="BS21" i="3" s="1"/>
  <c r="BS20" i="3" s="1"/>
  <c r="BR23" i="3"/>
  <c r="BR21" i="3" s="1"/>
  <c r="BR20" i="3" s="1"/>
  <c r="BQ23" i="3"/>
  <c r="BQ21" i="3" s="1"/>
  <c r="BQ15" i="3" s="1"/>
  <c r="BP23" i="3"/>
  <c r="BP21" i="3" s="1"/>
  <c r="BP15" i="3" s="1"/>
  <c r="BN23" i="3"/>
  <c r="BN21" i="3" s="1"/>
  <c r="BM23" i="3"/>
  <c r="BM21" i="3" s="1"/>
  <c r="BM15" i="3" s="1"/>
  <c r="BL23" i="3"/>
  <c r="BL21" i="3" s="1"/>
  <c r="BL15" i="3" s="1"/>
  <c r="BK23" i="3"/>
  <c r="BJ23" i="3"/>
  <c r="BH23" i="3"/>
  <c r="BH21" i="3" s="1"/>
  <c r="BH15" i="3" s="1"/>
  <c r="BG23" i="3"/>
  <c r="BG21" i="3" s="1"/>
  <c r="BG15" i="3" s="1"/>
  <c r="BF23" i="3"/>
  <c r="BF21" i="3" s="1"/>
  <c r="BF15" i="3" s="1"/>
  <c r="BE23" i="3"/>
  <c r="BE21" i="3" s="1"/>
  <c r="BD23" i="3"/>
  <c r="BD21" i="3" s="1"/>
  <c r="BB23" i="3"/>
  <c r="BB21" i="3" s="1"/>
  <c r="BB15" i="3" s="1"/>
  <c r="BA23" i="3"/>
  <c r="BA21" i="3" s="1"/>
  <c r="BA20" i="3" s="1"/>
  <c r="AZ23" i="3"/>
  <c r="AZ21" i="3" s="1"/>
  <c r="AZ20" i="3" s="1"/>
  <c r="AY23" i="3"/>
  <c r="AY21" i="3" s="1"/>
  <c r="AY15" i="3" s="1"/>
  <c r="AX23" i="3"/>
  <c r="AX21" i="3" s="1"/>
  <c r="AX15" i="3" s="1"/>
  <c r="AV23" i="3"/>
  <c r="AV21" i="3" s="1"/>
  <c r="AU23" i="3"/>
  <c r="AU21" i="3" s="1"/>
  <c r="AU15" i="3" s="1"/>
  <c r="AT23" i="3"/>
  <c r="AT21" i="3" s="1"/>
  <c r="AT15" i="3" s="1"/>
  <c r="AS23" i="3"/>
  <c r="AS21" i="3" s="1"/>
  <c r="AS20" i="3" s="1"/>
  <c r="AR23" i="3"/>
  <c r="AR21" i="3" s="1"/>
  <c r="AR20" i="3" s="1"/>
  <c r="AP23" i="3"/>
  <c r="AP21" i="3" s="1"/>
  <c r="AP15" i="3" s="1"/>
  <c r="AO23" i="3"/>
  <c r="AO21" i="3" s="1"/>
  <c r="AN23" i="3"/>
  <c r="AN21" i="3" s="1"/>
  <c r="AM23" i="3"/>
  <c r="AM21" i="3" s="1"/>
  <c r="AM15" i="3" s="1"/>
  <c r="AL23" i="3"/>
  <c r="AL21" i="3" s="1"/>
  <c r="AL15" i="3" s="1"/>
  <c r="AJ23" i="3"/>
  <c r="AJ21" i="3" s="1"/>
  <c r="AJ20" i="3" s="1"/>
  <c r="AI23" i="3"/>
  <c r="AI21" i="3" s="1"/>
  <c r="AI15" i="3" s="1"/>
  <c r="AH23" i="3"/>
  <c r="AH21" i="3" s="1"/>
  <c r="AH15" i="3" s="1"/>
  <c r="AG23" i="3"/>
  <c r="AF23" i="3"/>
  <c r="AF21" i="3" s="1"/>
  <c r="AE23" i="3"/>
  <c r="AE21" i="3" s="1"/>
  <c r="AE15" i="3" s="1"/>
  <c r="AD23" i="3"/>
  <c r="AD21" i="3" s="1"/>
  <c r="AD15" i="3" s="1"/>
  <c r="AC23" i="3"/>
  <c r="AC21" i="3" s="1"/>
  <c r="AC20" i="3" s="1"/>
  <c r="AB23" i="3"/>
  <c r="AB21" i="3" s="1"/>
  <c r="AB20" i="3" s="1"/>
  <c r="AA23" i="3"/>
  <c r="AA21" i="3" s="1"/>
  <c r="AA15" i="3" s="1"/>
  <c r="Z23" i="3"/>
  <c r="Z21" i="3" s="1"/>
  <c r="Z15" i="3" s="1"/>
  <c r="Y23" i="3"/>
  <c r="Y21" i="3" s="1"/>
  <c r="X23" i="3"/>
  <c r="X21" i="3" s="1"/>
  <c r="X20" i="3" s="1"/>
  <c r="W23" i="3"/>
  <c r="W21" i="3" s="1"/>
  <c r="W15" i="3" s="1"/>
  <c r="V23" i="3"/>
  <c r="V21" i="3" s="1"/>
  <c r="V15" i="3" s="1"/>
  <c r="U23" i="3"/>
  <c r="U21" i="3" s="1"/>
  <c r="U20" i="3" s="1"/>
  <c r="T23" i="3"/>
  <c r="T21" i="3" s="1"/>
  <c r="T20" i="3" s="1"/>
  <c r="R23" i="3"/>
  <c r="R21" i="3" s="1"/>
  <c r="R15" i="3" s="1"/>
  <c r="Q23" i="3"/>
  <c r="Q21" i="3" s="1"/>
  <c r="P23" i="3"/>
  <c r="O23" i="3"/>
  <c r="O21" i="3" s="1"/>
  <c r="O15" i="3" s="1"/>
  <c r="N23" i="3"/>
  <c r="N21" i="3" s="1"/>
  <c r="N15" i="3" s="1"/>
  <c r="L23" i="3"/>
  <c r="K23" i="3"/>
  <c r="K21" i="3" s="1"/>
  <c r="K15" i="3" s="1"/>
  <c r="J23" i="3"/>
  <c r="J21" i="3" s="1"/>
  <c r="J15" i="3" s="1"/>
  <c r="I23" i="3"/>
  <c r="H23" i="3"/>
  <c r="G23" i="3"/>
  <c r="G21" i="3" s="1"/>
  <c r="G15" i="3" s="1"/>
  <c r="F23" i="3"/>
  <c r="F21" i="3" s="1"/>
  <c r="F15" i="3" s="1"/>
  <c r="BK21" i="3"/>
  <c r="BK20" i="3" s="1"/>
  <c r="BJ21" i="3"/>
  <c r="BJ20" i="3" s="1"/>
  <c r="AG21" i="3"/>
  <c r="AG20" i="3" s="1"/>
  <c r="P21" i="3"/>
  <c r="P20" i="3" s="1"/>
  <c r="L21" i="3"/>
  <c r="L20" i="3" s="1"/>
  <c r="I21" i="3"/>
  <c r="I20" i="3" s="1"/>
  <c r="H21" i="3"/>
  <c r="H20" i="3" s="1"/>
  <c r="BG20" i="3"/>
  <c r="BF20" i="3"/>
  <c r="AX20" i="3"/>
  <c r="AH20" i="3"/>
  <c r="Z20" i="3"/>
  <c r="R20" i="3"/>
  <c r="P15" i="3"/>
  <c r="BD20" i="3" l="1"/>
  <c r="BD15" i="3"/>
  <c r="K20" i="3"/>
  <c r="E22" i="5"/>
  <c r="E20" i="5" s="1"/>
  <c r="BP20" i="3"/>
  <c r="BQ20" i="3"/>
  <c r="BN20" i="3"/>
  <c r="BN15" i="3"/>
  <c r="BH20" i="3"/>
  <c r="BE20" i="3"/>
  <c r="BE15" i="3"/>
  <c r="CE15" i="3"/>
  <c r="AY20" i="3"/>
  <c r="AV20" i="3"/>
  <c r="AV15" i="3"/>
  <c r="CD15" i="3"/>
  <c r="BW20" i="3"/>
  <c r="BW15" i="3"/>
  <c r="AO20" i="3"/>
  <c r="AO15" i="3"/>
  <c r="BY15" i="3"/>
  <c r="BY20" i="3"/>
  <c r="AN20" i="3"/>
  <c r="AN15" i="3"/>
  <c r="BV15" i="3"/>
  <c r="AP20" i="3"/>
  <c r="BX20" i="3"/>
  <c r="AF20" i="3"/>
  <c r="AF15" i="3"/>
  <c r="AG15" i="3"/>
  <c r="AI20" i="3"/>
  <c r="AA20" i="3"/>
  <c r="X15" i="3"/>
  <c r="Q20" i="3"/>
  <c r="Q15" i="3"/>
  <c r="Y20" i="3"/>
  <c r="Y15" i="3"/>
  <c r="J20" i="3"/>
  <c r="I15" i="3"/>
  <c r="H15" i="3"/>
  <c r="L15" i="3"/>
  <c r="T15" i="3"/>
  <c r="AB15" i="3"/>
  <c r="AJ15" i="3"/>
  <c r="AR15" i="3"/>
  <c r="AZ15" i="3"/>
  <c r="BJ15" i="3"/>
  <c r="BR15" i="3"/>
  <c r="BZ15" i="3"/>
  <c r="F20" i="3"/>
  <c r="N20" i="3"/>
  <c r="V20" i="3"/>
  <c r="AD20" i="3"/>
  <c r="AL20" i="3"/>
  <c r="AT20" i="3"/>
  <c r="BB20" i="3"/>
  <c r="BL20" i="3"/>
  <c r="BT20" i="3"/>
  <c r="CB20" i="3"/>
  <c r="U15" i="3"/>
  <c r="AC15" i="3"/>
  <c r="AS15" i="3"/>
  <c r="BA15" i="3"/>
  <c r="BK15" i="3"/>
  <c r="BS15" i="3"/>
  <c r="G20" i="3"/>
  <c r="O20" i="3"/>
  <c r="W20" i="3"/>
  <c r="AE20" i="3"/>
  <c r="AM20" i="3"/>
  <c r="AU20" i="3"/>
  <c r="BM20" i="3"/>
  <c r="CC20" i="3"/>
  <c r="E14" i="5" l="1"/>
  <c r="E19" i="5"/>
  <c r="K22" i="5"/>
  <c r="K20" i="5" s="1"/>
  <c r="K14" i="5" l="1"/>
  <c r="K19" i="5"/>
  <c r="Q22" i="5"/>
  <c r="Q20" i="5" s="1"/>
  <c r="Q14" i="5" l="1"/>
  <c r="Q19" i="5"/>
  <c r="B21" i="2"/>
  <c r="A21" i="2"/>
  <c r="B20" i="2"/>
  <c r="A20" i="2"/>
  <c r="B19" i="2"/>
  <c r="A19" i="2"/>
  <c r="A18" i="2"/>
  <c r="B18" i="2"/>
  <c r="A6" i="2"/>
  <c r="A5" i="2"/>
  <c r="A4" i="2"/>
  <c r="A3" i="2"/>
  <c r="X21" i="2"/>
  <c r="X19" i="2" s="1"/>
  <c r="W21" i="2"/>
  <c r="W19" i="2" s="1"/>
  <c r="S21" i="2"/>
  <c r="S19" i="2" s="1"/>
  <c r="S18" i="2" s="1"/>
  <c r="R21" i="2"/>
  <c r="Q21" i="2"/>
  <c r="Q19" i="2" s="1"/>
  <c r="N21" i="2"/>
  <c r="N19" i="2" s="1"/>
  <c r="M21" i="2"/>
  <c r="M19" i="2" s="1"/>
  <c r="L21" i="2"/>
  <c r="L19" i="2" s="1"/>
  <c r="L13" i="2" s="1"/>
  <c r="J21" i="2"/>
  <c r="J19" i="2" s="1"/>
  <c r="I21" i="2"/>
  <c r="I19" i="2" s="1"/>
  <c r="H21" i="2"/>
  <c r="H19" i="2" s="1"/>
  <c r="H13" i="2" s="1"/>
  <c r="R19" i="2"/>
  <c r="R13" i="2" s="1"/>
  <c r="R12" i="2" s="1"/>
  <c r="H18" i="2" l="1"/>
  <c r="R18" i="2"/>
  <c r="X13" i="2"/>
  <c r="X18" i="2"/>
  <c r="W18" i="2"/>
  <c r="W13" i="2"/>
  <c r="N18" i="2"/>
  <c r="N13" i="2"/>
  <c r="L18" i="2"/>
  <c r="S13" i="2"/>
  <c r="S12" i="2" s="1"/>
  <c r="J18" i="2"/>
  <c r="J13" i="2"/>
  <c r="J12" i="2" s="1"/>
  <c r="M18" i="2"/>
  <c r="M13" i="2"/>
  <c r="I18" i="2"/>
  <c r="I13" i="2"/>
  <c r="Q18" i="2"/>
  <c r="Q13" i="2"/>
  <c r="Q12" i="2" s="1"/>
  <c r="BP22" i="1" l="1"/>
  <c r="BP21" i="1" s="1"/>
  <c r="BN22" i="1"/>
  <c r="BN21" i="1" s="1"/>
  <c r="BM22" i="1"/>
  <c r="BM21" i="1" s="1"/>
  <c r="BK21" i="1"/>
  <c r="BI21" i="1"/>
  <c r="BH21" i="1"/>
  <c r="BE21" i="1"/>
  <c r="BB22" i="1"/>
  <c r="AZ21" i="1"/>
  <c r="AW22" i="1"/>
  <c r="AU19" i="1"/>
  <c r="AR22" i="1"/>
  <c r="AP19" i="1"/>
  <c r="AM22" i="1"/>
  <c r="AH22" i="1"/>
  <c r="AC22" i="1"/>
  <c r="X22" i="1"/>
  <c r="V19" i="1"/>
  <c r="S22" i="1"/>
  <c r="S19" i="1" s="1"/>
  <c r="K19" i="1"/>
  <c r="BF21" i="1"/>
  <c r="BD21" i="1"/>
  <c r="BC21" i="1"/>
  <c r="BA21" i="1"/>
  <c r="AY21" i="1"/>
  <c r="AX21" i="1"/>
  <c r="AV21" i="1"/>
  <c r="AT21" i="1"/>
  <c r="AS21" i="1"/>
  <c r="AQ21" i="1"/>
  <c r="AO21" i="1"/>
  <c r="AN21" i="1"/>
  <c r="AL21" i="1"/>
  <c r="AJ21" i="1"/>
  <c r="AI21" i="1"/>
  <c r="AG21" i="1"/>
  <c r="AF21" i="1"/>
  <c r="AE21" i="1"/>
  <c r="AD21" i="1"/>
  <c r="AB21" i="1"/>
  <c r="AA21" i="1"/>
  <c r="Z21" i="1"/>
  <c r="Y21" i="1"/>
  <c r="W21" i="1"/>
  <c r="V21" i="1"/>
  <c r="U21" i="1"/>
  <c r="T21" i="1"/>
  <c r="N21" i="1"/>
  <c r="K21" i="1"/>
  <c r="H21" i="1"/>
  <c r="H19" i="1" s="1"/>
  <c r="BI19" i="1"/>
  <c r="BI13" i="1" s="1"/>
  <c r="BF19" i="1"/>
  <c r="BF18" i="1" s="1"/>
  <c r="BE19" i="1"/>
  <c r="BE18" i="1" s="1"/>
  <c r="BD19" i="1"/>
  <c r="BD18" i="1" s="1"/>
  <c r="BC19" i="1"/>
  <c r="BC18" i="1" s="1"/>
  <c r="BA19" i="1"/>
  <c r="BA18" i="1" s="1"/>
  <c r="AZ19" i="1"/>
  <c r="AZ18" i="1" s="1"/>
  <c r="AY19" i="1"/>
  <c r="AY18" i="1" s="1"/>
  <c r="AX19" i="1"/>
  <c r="AX18" i="1" s="1"/>
  <c r="AV19" i="1"/>
  <c r="AV18" i="1" s="1"/>
  <c r="AT19" i="1"/>
  <c r="AT13" i="1" s="1"/>
  <c r="AS19" i="1"/>
  <c r="AS13" i="1" s="1"/>
  <c r="AQ19" i="1"/>
  <c r="AQ13" i="1" s="1"/>
  <c r="AO19" i="1"/>
  <c r="AO13" i="1" s="1"/>
  <c r="AN19" i="1"/>
  <c r="AN13" i="1" s="1"/>
  <c r="AL19" i="1"/>
  <c r="AJ19" i="1"/>
  <c r="AJ13" i="1" s="1"/>
  <c r="AI19" i="1"/>
  <c r="AI13" i="1" s="1"/>
  <c r="AG19" i="1"/>
  <c r="AG18" i="1" s="1"/>
  <c r="AF19" i="1"/>
  <c r="AF18" i="1" s="1"/>
  <c r="AE19" i="1"/>
  <c r="AE18" i="1" s="1"/>
  <c r="AD19" i="1"/>
  <c r="AD18" i="1" s="1"/>
  <c r="AB19" i="1"/>
  <c r="AB18" i="1" s="1"/>
  <c r="AA19" i="1"/>
  <c r="AA18" i="1" s="1"/>
  <c r="Z19" i="1"/>
  <c r="Z18" i="1" s="1"/>
  <c r="Y19" i="1"/>
  <c r="Y18" i="1" s="1"/>
  <c r="W19" i="1"/>
  <c r="W18" i="1" s="1"/>
  <c r="U19" i="1"/>
  <c r="U18" i="1" s="1"/>
  <c r="T19" i="1"/>
  <c r="T18" i="1" s="1"/>
  <c r="N19" i="1"/>
  <c r="N13" i="1" s="1"/>
  <c r="AT18" i="1"/>
  <c r="AQ18" i="1"/>
  <c r="AL18" i="1"/>
  <c r="AJ18" i="1"/>
  <c r="AI18" i="1"/>
  <c r="BD13" i="1"/>
  <c r="AX13" i="1"/>
  <c r="AV13" i="1"/>
  <c r="AL13" i="1"/>
  <c r="AF13" i="1"/>
  <c r="AE13" i="1"/>
  <c r="W13" i="1"/>
  <c r="BF13" i="1" l="1"/>
  <c r="BC13" i="1"/>
  <c r="AO18" i="1"/>
  <c r="BA13" i="1"/>
  <c r="N18" i="1"/>
  <c r="BN19" i="1"/>
  <c r="BN13" i="1" s="1"/>
  <c r="S21" i="1"/>
  <c r="AM19" i="1"/>
  <c r="AM13" i="1" s="1"/>
  <c r="AK24" i="3"/>
  <c r="AK23" i="3" s="1"/>
  <c r="AK21" i="3" s="1"/>
  <c r="Y21" i="2"/>
  <c r="Y19" i="2" s="1"/>
  <c r="AQ24" i="3"/>
  <c r="Z21" i="2"/>
  <c r="Z19" i="2" s="1"/>
  <c r="BB21" i="1"/>
  <c r="AW19" i="1"/>
  <c r="AW18" i="1" s="1"/>
  <c r="AR19" i="1"/>
  <c r="AR13" i="1" s="1"/>
  <c r="BP19" i="1"/>
  <c r="BP13" i="1" s="1"/>
  <c r="BI18" i="1"/>
  <c r="AS18" i="1"/>
  <c r="BK19" i="1"/>
  <c r="AN18" i="1"/>
  <c r="BH19" i="1"/>
  <c r="BH18" i="1" s="1"/>
  <c r="BM19" i="1"/>
  <c r="AD13" i="1"/>
  <c r="AB13" i="1"/>
  <c r="U13" i="1"/>
  <c r="T13" i="1"/>
  <c r="S13" i="1"/>
  <c r="S18" i="1"/>
  <c r="BE13" i="1"/>
  <c r="BB19" i="1"/>
  <c r="BB18" i="1" s="1"/>
  <c r="V13" i="1"/>
  <c r="V18" i="1"/>
  <c r="X21" i="1"/>
  <c r="X19" i="1"/>
  <c r="AC21" i="1"/>
  <c r="AC19" i="1"/>
  <c r="AH21" i="1"/>
  <c r="R22" i="1"/>
  <c r="BL22" i="1"/>
  <c r="P22" i="1" s="1"/>
  <c r="AH19" i="1"/>
  <c r="AP13" i="1"/>
  <c r="AP18" i="1"/>
  <c r="H13" i="1"/>
  <c r="H12" i="1" s="1"/>
  <c r="H18" i="1"/>
  <c r="AU13" i="1"/>
  <c r="AU18" i="1"/>
  <c r="K13" i="1"/>
  <c r="K12" i="1" s="1"/>
  <c r="K18" i="1"/>
  <c r="AM18" i="1"/>
  <c r="AK21" i="1"/>
  <c r="AM21" i="1"/>
  <c r="AY13" i="1"/>
  <c r="Y13" i="1"/>
  <c r="AZ13" i="1"/>
  <c r="AP21" i="1"/>
  <c r="AA13" i="1"/>
  <c r="AR21" i="1"/>
  <c r="AU21" i="1"/>
  <c r="AG13" i="1"/>
  <c r="AK19" i="1"/>
  <c r="Z13" i="1"/>
  <c r="AW21" i="1"/>
  <c r="BO22" i="1"/>
  <c r="BN18" i="1" l="1"/>
  <c r="BP18" i="1"/>
  <c r="AW24" i="3"/>
  <c r="AW23" i="3" s="1"/>
  <c r="AW21" i="3" s="1"/>
  <c r="AA21" i="2"/>
  <c r="AA19" i="2" s="1"/>
  <c r="AK20" i="3"/>
  <c r="AK15" i="3"/>
  <c r="Y18" i="2"/>
  <c r="Y13" i="2"/>
  <c r="BB13" i="1"/>
  <c r="AW13" i="1"/>
  <c r="AR18" i="1"/>
  <c r="Z13" i="2"/>
  <c r="Z18" i="2"/>
  <c r="AQ23" i="3"/>
  <c r="AQ21" i="3" s="1"/>
  <c r="BO24" i="3"/>
  <c r="AD21" i="2"/>
  <c r="AD19" i="2" s="1"/>
  <c r="BI24" i="3"/>
  <c r="BI23" i="3" s="1"/>
  <c r="BI21" i="3" s="1"/>
  <c r="AC21" i="2"/>
  <c r="AC19" i="2" s="1"/>
  <c r="BC24" i="3"/>
  <c r="AB21" i="2"/>
  <c r="AB19" i="2" s="1"/>
  <c r="BK18" i="1"/>
  <c r="BK13" i="1"/>
  <c r="BH13" i="1"/>
  <c r="BM13" i="1"/>
  <c r="BM18" i="1"/>
  <c r="BJ21" i="1"/>
  <c r="BJ19" i="1"/>
  <c r="AH13" i="1"/>
  <c r="AH18" i="1"/>
  <c r="P19" i="1"/>
  <c r="BO19" i="1"/>
  <c r="BO21" i="1"/>
  <c r="BG21" i="1"/>
  <c r="BG19" i="1"/>
  <c r="O19" i="1"/>
  <c r="AK13" i="1"/>
  <c r="AK18" i="1"/>
  <c r="BL19" i="1"/>
  <c r="BL21" i="1"/>
  <c r="R19" i="1"/>
  <c r="R21" i="1"/>
  <c r="P21" i="1" s="1"/>
  <c r="AC18" i="1"/>
  <c r="AC13" i="1"/>
  <c r="Q19" i="1"/>
  <c r="Q21" i="1"/>
  <c r="O21" i="1" s="1"/>
  <c r="X18" i="1"/>
  <c r="X13" i="1"/>
  <c r="AW20" i="3" l="1"/>
  <c r="AW15" i="3"/>
  <c r="AA18" i="2"/>
  <c r="AA13" i="2"/>
  <c r="W22" i="4"/>
  <c r="W20" i="4" s="1"/>
  <c r="AC23" i="4"/>
  <c r="AC22" i="4" s="1"/>
  <c r="AC20" i="4" s="1"/>
  <c r="AQ15" i="3"/>
  <c r="AQ20" i="3"/>
  <c r="AD18" i="2"/>
  <c r="AD13" i="2"/>
  <c r="BO23" i="3"/>
  <c r="BO21" i="3" s="1"/>
  <c r="U21" i="2"/>
  <c r="U19" i="2" s="1"/>
  <c r="AE21" i="2"/>
  <c r="AE19" i="2" s="1"/>
  <c r="AC13" i="2"/>
  <c r="AC18" i="2"/>
  <c r="BI15" i="3"/>
  <c r="BI20" i="3"/>
  <c r="AB18" i="2"/>
  <c r="AB13" i="2"/>
  <c r="AF21" i="2"/>
  <c r="AF19" i="2" s="1"/>
  <c r="V21" i="2"/>
  <c r="V19" i="2" s="1"/>
  <c r="BC23" i="3"/>
  <c r="BC21" i="3" s="1"/>
  <c r="CA24" i="3"/>
  <c r="Q13" i="1"/>
  <c r="Q12" i="1" s="1"/>
  <c r="Q18" i="1"/>
  <c r="R13" i="1"/>
  <c r="R18" i="1"/>
  <c r="BL13" i="1"/>
  <c r="BL18" i="1"/>
  <c r="O13" i="1"/>
  <c r="O12" i="1" s="1"/>
  <c r="O18" i="1"/>
  <c r="BG18" i="1"/>
  <c r="BG13" i="1"/>
  <c r="BO13" i="1"/>
  <c r="BO18" i="1"/>
  <c r="P13" i="1"/>
  <c r="P18" i="1"/>
  <c r="BJ13" i="1"/>
  <c r="BJ18" i="1"/>
  <c r="AC14" i="4" l="1"/>
  <c r="AC13" i="4" s="1"/>
  <c r="AC19" i="4"/>
  <c r="W14" i="4"/>
  <c r="W13" i="4" s="1"/>
  <c r="W19" i="4"/>
  <c r="D23" i="3"/>
  <c r="D21" i="3" s="1"/>
  <c r="BU23" i="3"/>
  <c r="BU21" i="3" s="1"/>
  <c r="M24" i="3"/>
  <c r="M23" i="3" s="1"/>
  <c r="M21" i="3" s="1"/>
  <c r="U18" i="2"/>
  <c r="U13" i="2"/>
  <c r="O21" i="2"/>
  <c r="O19" i="2" s="1"/>
  <c r="K21" i="2"/>
  <c r="K19" i="2" s="1"/>
  <c r="AE18" i="2"/>
  <c r="AE13" i="2"/>
  <c r="BO20" i="3"/>
  <c r="BO15" i="3"/>
  <c r="W22" i="5"/>
  <c r="W20" i="5" s="1"/>
  <c r="AC23" i="5"/>
  <c r="AC22" i="5" s="1"/>
  <c r="AC20" i="5" s="1"/>
  <c r="V18" i="2"/>
  <c r="V13" i="2"/>
  <c r="E23" i="3"/>
  <c r="E21" i="3" s="1"/>
  <c r="CA23" i="3"/>
  <c r="CA21" i="3" s="1"/>
  <c r="S24" i="3"/>
  <c r="S23" i="3" s="1"/>
  <c r="S21" i="3" s="1"/>
  <c r="T21" i="2"/>
  <c r="T19" i="2" s="1"/>
  <c r="P21" i="2"/>
  <c r="P19" i="2" s="1"/>
  <c r="BC15" i="3"/>
  <c r="BC20" i="3"/>
  <c r="AF18" i="2"/>
  <c r="AF13" i="2"/>
  <c r="D18" i="3"/>
  <c r="K13" i="2" l="1"/>
  <c r="K18" i="2"/>
  <c r="M20" i="3"/>
  <c r="M15" i="3"/>
  <c r="O18" i="2"/>
  <c r="O13" i="2"/>
  <c r="BU15" i="3"/>
  <c r="BU20" i="3"/>
  <c r="D20" i="3"/>
  <c r="D15" i="3"/>
  <c r="D14" i="3" s="1"/>
  <c r="S15" i="3"/>
  <c r="S20" i="3"/>
  <c r="P18" i="2"/>
  <c r="P13" i="2"/>
  <c r="E20" i="3"/>
  <c r="E15" i="3"/>
  <c r="T13" i="2"/>
  <c r="T12" i="2" s="1"/>
  <c r="T18" i="2"/>
  <c r="AC14" i="5"/>
  <c r="AC19" i="5"/>
  <c r="W19" i="5"/>
  <c r="W14" i="5"/>
  <c r="CA20" i="3"/>
  <c r="CA15" i="3"/>
</calcChain>
</file>

<file path=xl/comments1.xml><?xml version="1.0" encoding="utf-8"?>
<comments xmlns="http://schemas.openxmlformats.org/spreadsheetml/2006/main">
  <authors>
    <author>Павлова Светлана Анатольевна</author>
  </authors>
  <commentList>
    <comment ref="Y21" authorId="0" shapeId="0">
      <text>
        <r>
          <rPr>
            <b/>
            <sz val="9"/>
            <color indexed="81"/>
            <rFont val="Tahoma"/>
            <family val="2"/>
            <charset val="204"/>
          </rPr>
          <t>Павлова Светлана Анатольевна:</t>
        </r>
        <r>
          <rPr>
            <sz val="9"/>
            <color indexed="81"/>
            <rFont val="Tahoma"/>
            <family val="2"/>
            <charset val="204"/>
          </rPr>
          <t xml:space="preserve">
2020-2024г.</t>
        </r>
      </text>
    </comment>
  </commentList>
</comments>
</file>

<file path=xl/sharedStrings.xml><?xml version="1.0" encoding="utf-8"?>
<sst xmlns="http://schemas.openxmlformats.org/spreadsheetml/2006/main" count="2882" uniqueCount="386">
  <si>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</si>
  <si>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</si>
  <si>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</si>
  <si>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Текущая стадия реализации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</si>
  <si>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</si>
  <si>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</si>
  <si>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</si>
  <si>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</si>
  <si>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(с НДС) </t>
  </si>
  <si>
    <t>Финансирование капитальных вложений в прогнозных ценах соответствующих лет, млн рублей (с НДС)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</si>
  <si>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</si>
  <si>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</si>
  <si>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</si>
  <si>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Утвержденный план</t>
  </si>
  <si>
    <t>Факт</t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</si>
  <si>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</si>
  <si>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</si>
  <si>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</si>
  <si>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</si>
  <si>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</si>
  <si>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</si>
  <si>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</si>
  <si>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</si>
  <si>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 и муниципальных образований</t>
  </si>
  <si>
    <t>средств, учитываемых при установлении регулируемых государством цен (тарифов)</t>
  </si>
  <si>
    <t>иных источников финансирования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</si>
  <si>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</si>
  <si>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</si>
  <si>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</si>
  <si>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</si>
  <si>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</si>
  <si>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</si>
  <si>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</si>
  <si>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</si>
  <si>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</si>
  <si>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</si>
  <si>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</si>
  <si>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</si>
  <si>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</si>
  <si>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</si>
  <si>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</si>
  <si>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</si>
  <si>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</si>
  <si>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</si>
  <si>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</si>
  <si>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</si>
  <si>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</si>
  <si>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</si>
  <si>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</si>
  <si>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</si>
  <si>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</si>
  <si>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</si>
  <si>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</si>
  <si>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</si>
  <si>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</si>
  <si>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</si>
  <si>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</si>
  <si>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</si>
  <si>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</si>
  <si>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</si>
  <si>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</si>
  <si>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</si>
  <si>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</si>
  <si>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</si>
  <si>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</si>
  <si>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</si>
  <si>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</si>
  <si>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Форма 1. Перечни инвестиционных проектов и план финансирования капитальных вложений по ним (версия шаблона 1.0)</t>
  </si>
  <si>
    <t>ОГРН: 1027700050278</t>
  </si>
  <si>
    <t/>
  </si>
  <si>
    <t>Предложение по корректировке утвержденного плана 
2026 года</t>
  </si>
  <si>
    <t>Утвержденный план
2027 года</t>
  </si>
  <si>
    <t>Предложение по корректировке утвержденного плана 
2027 года</t>
  </si>
  <si>
    <t>План
2028 года</t>
  </si>
  <si>
    <t>00</t>
  </si>
  <si>
    <t>ВСЕГО по инвестиционной программе, в том числе:</t>
  </si>
  <si>
    <t>нд</t>
  </si>
  <si>
    <t>00.1</t>
  </si>
  <si>
    <t>Развитие и модернизация учета электрической энергии (мощности), всего</t>
  </si>
  <si>
    <t>Г</t>
  </si>
  <si>
    <t>00.2</t>
  </si>
  <si>
    <t>Реконструкция, всего</t>
  </si>
  <si>
    <t>00.3</t>
  </si>
  <si>
    <t>Модернизация, техническое перевооружение, модификация, всего</t>
  </si>
  <si>
    <t>00.4</t>
  </si>
  <si>
    <t>Новое строительство, создание, покупка, всего</t>
  </si>
  <si>
    <t>00.5</t>
  </si>
  <si>
    <t>Прочие инвестиционные проекты, всего</t>
  </si>
  <si>
    <t>Развитие и модернизация учета электрической энергии (мощности), всего, в том числе:</t>
  </si>
  <si>
    <t>Установка приборов учета, всего, в том числе:</t>
  </si>
  <si>
    <t>Включение приборов учета в систему сбора и передачи данных, всего в том числе:</t>
  </si>
  <si>
    <t xml:space="preserve">Оборудование многоквартирных жилых домов интеллектуальной системой учета </t>
  </si>
  <si>
    <t>2027</t>
  </si>
  <si>
    <t>Субъект электроэнергетики: филиал "Росатом Энергосбыт" Смоленск АО "Росатом Энергосбыт"</t>
  </si>
  <si>
    <t>67</t>
  </si>
  <si>
    <t>67.1</t>
  </si>
  <si>
    <t>67.1.1</t>
  </si>
  <si>
    <t>67.1.2</t>
  </si>
  <si>
    <t>N_S01</t>
  </si>
  <si>
    <t>Смоленская область</t>
  </si>
  <si>
    <t>И</t>
  </si>
  <si>
    <t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t>
  </si>
  <si>
    <t>Форма 2. Перечни инвестиционных проектов и план освоения капитальных вложений по ним (версия шаблона 1.0)</t>
  </si>
  <si>
    <t xml:space="preserve">Текущая стадия реализации инвестиционного проекта  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</si>
  <si>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</si>
  <si>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</si>
  <si>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</si>
  <si>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соответствующих лет, млн рублей  (без НДС)</t>
  </si>
  <si>
    <t>Краткое обоснование корректировки утвержденного плана</t>
  </si>
  <si>
    <t>Предложение по корректировке утвержденного  плана</t>
  </si>
  <si>
    <t>2025 год</t>
  </si>
  <si>
    <t>2026 год</t>
  </si>
  <si>
    <t>2027 год</t>
  </si>
  <si>
    <t>2028 год</t>
  </si>
  <si>
    <t>Итого за период реализации инвестиционной программы
(предложение по корректировке утвержденного плана)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</si>
  <si>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</si>
  <si>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</si>
  <si>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</si>
  <si>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</si>
  <si>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</si>
  <si>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 xml:space="preserve">
Утвержденный план</t>
  </si>
  <si>
    <t xml:space="preserve">Факт </t>
  </si>
  <si>
    <t xml:space="preserve"> Предложение по корректировке утвержденного плана</t>
  </si>
  <si>
    <t>25.1</t>
  </si>
  <si>
    <t>25.2</t>
  </si>
  <si>
    <t>25.3</t>
  </si>
  <si>
    <t>25.4</t>
  </si>
  <si>
    <t>25.6</t>
  </si>
  <si>
    <t>Форма 3. План принятия к бухгалтерскому учету основных средств и нематериальных активов (версия шаблона 1.0)</t>
  </si>
  <si>
    <t>Первоначальная стоимость принимаемых к учету основных средств и нематериальных активов, млн рублей (без НДС)</t>
  </si>
  <si>
    <t>Остаток принятия основных средств и нематериальных активов к бухгалтерскому учету на 01.01.2025 года</t>
  </si>
  <si>
    <t>Принятие основных средств и нематериальных активов к бухгалтерскому учету</t>
  </si>
  <si>
    <t>Итого за период реализации инвестиционной программы</t>
  </si>
  <si>
    <t>нематериальные активы</t>
  </si>
  <si>
    <t>основные средства</t>
  </si>
  <si>
    <t>млн рублей (без НДС)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</si>
  <si>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, здания, строения, сооружения, земельные участки</t>
    </r>
  </si>
  <si>
    <t>шт, приборы учета</t>
  </si>
  <si>
    <t>шт, иное</t>
  </si>
  <si>
    <t>Другое</t>
  </si>
  <si>
    <t>1</t>
  </si>
  <si>
    <t>6.1</t>
  </si>
  <si>
    <t>6.2</t>
  </si>
  <si>
    <t>6.3</t>
  </si>
  <si>
    <t>6.4</t>
  </si>
  <si>
    <t>6.5</t>
  </si>
  <si>
    <t>6.6</t>
  </si>
  <si>
    <t>7.1.1</t>
  </si>
  <si>
    <t>7.1.2</t>
  </si>
  <si>
    <t>7.1.3</t>
  </si>
  <si>
    <t>7.1.4</t>
  </si>
  <si>
    <t>7.1.5</t>
  </si>
  <si>
    <t>7.1.6</t>
  </si>
  <si>
    <t>7.2.1</t>
  </si>
  <si>
    <t>7.2.2</t>
  </si>
  <si>
    <t>7.2.3</t>
  </si>
  <si>
    <t>7.2.4</t>
  </si>
  <si>
    <t>7.2.5</t>
  </si>
  <si>
    <t>7.2.6</t>
  </si>
  <si>
    <t>8.1.1</t>
  </si>
  <si>
    <t>8.1.2</t>
  </si>
  <si>
    <t>8.1.3</t>
  </si>
  <si>
    <t>8.1.4</t>
  </si>
  <si>
    <t>8.1.5</t>
  </si>
  <si>
    <t>8.1.6</t>
  </si>
  <si>
    <t>8.2.1</t>
  </si>
  <si>
    <t>8.2.2</t>
  </si>
  <si>
    <t>8.2.3</t>
  </si>
  <si>
    <t>8.2.4</t>
  </si>
  <si>
    <t>8.2.5</t>
  </si>
  <si>
    <t>8.2.6</t>
  </si>
  <si>
    <t>9.1.1</t>
  </si>
  <si>
    <t>9.1.2</t>
  </si>
  <si>
    <t>9.1.3</t>
  </si>
  <si>
    <t>9.1.4</t>
  </si>
  <si>
    <t>9.1.5</t>
  </si>
  <si>
    <t>9.1.6</t>
  </si>
  <si>
    <t>9.2.1</t>
  </si>
  <si>
    <t>9.2.2</t>
  </si>
  <si>
    <t>9.2.3</t>
  </si>
  <si>
    <t>9.2.4</t>
  </si>
  <si>
    <t>9.2.5</t>
  </si>
  <si>
    <t>9.2.6</t>
  </si>
  <si>
    <t>9.3.1</t>
  </si>
  <si>
    <t>9.3.2</t>
  </si>
  <si>
    <t>9.3.3</t>
  </si>
  <si>
    <t>9.3.4</t>
  </si>
  <si>
    <t>9.3.5</t>
  </si>
  <si>
    <t>9.3.6</t>
  </si>
  <si>
    <t>9.4.1</t>
  </si>
  <si>
    <t>9.4.2</t>
  </si>
  <si>
    <t>9.4.3</t>
  </si>
  <si>
    <t>9.4.4</t>
  </si>
  <si>
    <t>9.4.5</t>
  </si>
  <si>
    <t>9.4.6</t>
  </si>
  <si>
    <t>9.6.1</t>
  </si>
  <si>
    <t>9.6.2</t>
  </si>
  <si>
    <t>9.6.3</t>
  </si>
  <si>
    <t>9.6.4</t>
  </si>
  <si>
    <t>9.6.5</t>
  </si>
  <si>
    <t>9.6.6</t>
  </si>
  <si>
    <t>9.6.13</t>
  </si>
  <si>
    <t>9.6.14</t>
  </si>
  <si>
    <t>9.6.15</t>
  </si>
  <si>
    <t>9.6.16</t>
  </si>
  <si>
    <t>9.6.17</t>
  </si>
  <si>
    <t>9.6.18</t>
  </si>
  <si>
    <t>10.1.1</t>
  </si>
  <si>
    <t>10.1.2</t>
  </si>
  <si>
    <t>10.1.3</t>
  </si>
  <si>
    <t>10.1.4</t>
  </si>
  <si>
    <t>10.1.5</t>
  </si>
  <si>
    <t>10.1.6</t>
  </si>
  <si>
    <t>10.2.1</t>
  </si>
  <si>
    <t>10.2.2</t>
  </si>
  <si>
    <t>10.2.3</t>
  </si>
  <si>
    <t>10.2.4</t>
  </si>
  <si>
    <t>10.2.5</t>
  </si>
  <si>
    <t>10.2.6</t>
  </si>
  <si>
    <t>Форма 4. План принятия к бухгалтерскому учету основных средств и нематериальных активов (с распределением по кварталам) (версия шаблона 1.0)</t>
  </si>
  <si>
    <t>I кв.</t>
  </si>
  <si>
    <t>II кв.</t>
  </si>
  <si>
    <t>III кв.</t>
  </si>
  <si>
    <t>IV кв.</t>
  </si>
  <si>
    <t>Итого план</t>
  </si>
  <si>
    <t>4.1.1</t>
  </si>
  <si>
    <t>4.1.2</t>
  </si>
  <si>
    <t>4.1.3</t>
  </si>
  <si>
    <t>4.1.4</t>
  </si>
  <si>
    <t>4.1.5</t>
  </si>
  <si>
    <t>4.1.6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</si>
  <si>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</si>
  <si>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</si>
  <si>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</si>
  <si>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</si>
  <si>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</si>
  <si>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</si>
  <si>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</si>
  <si>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</si>
  <si>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</si>
  <si>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</si>
  <si>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</si>
  <si>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</si>
  <si>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</si>
  <si>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</si>
  <si>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</si>
  <si>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</si>
  <si>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</si>
  <si>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</si>
  <si>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5</t>
  </si>
  <si>
    <t>6</t>
  </si>
  <si>
    <t>7</t>
  </si>
  <si>
    <t>8</t>
  </si>
  <si>
    <t>9</t>
  </si>
  <si>
    <t>10</t>
  </si>
  <si>
    <t xml:space="preserve"> </t>
  </si>
  <si>
    <t>на год:  2026</t>
  </si>
  <si>
    <t>План принятия основных средств и нематериальных активов к бухгалтерскому учету на 2026 год</t>
  </si>
  <si>
    <t>Форма 5. Краткое описание инвестиционной программы. Характеристики объектов инвестиционной деятельности и ввод объектов инвестиционной деятельности в эксплуатацию (версия шаблона 1.0)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</si>
  <si>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</si>
  <si>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в эксплуатацию</t>
  </si>
  <si>
    <t xml:space="preserve">Итого за период реализации инвестиционной программы </t>
  </si>
  <si>
    <t>м2, здания, строения, сооружения, земельные участки</t>
  </si>
  <si>
    <t>5.1.1</t>
  </si>
  <si>
    <t>5.1.2</t>
  </si>
  <si>
    <t>5.1.3</t>
  </si>
  <si>
    <t>5.2.1</t>
  </si>
  <si>
    <t>5.2.2</t>
  </si>
  <si>
    <t>5.2.3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</si>
  <si>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</si>
  <si>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</si>
  <si>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</si>
  <si>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</si>
  <si>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</si>
  <si>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</si>
  <si>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</si>
  <si>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</si>
  <si>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</si>
  <si>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6.4.1</t>
  </si>
  <si>
    <t>6.4.2</t>
  </si>
  <si>
    <t>6.4.3</t>
  </si>
  <si>
    <t>6.6.1</t>
  </si>
  <si>
    <t>6.6.2</t>
  </si>
  <si>
    <t>6.6.3</t>
  </si>
  <si>
    <t>6.6.5</t>
  </si>
  <si>
    <t>6.6.6</t>
  </si>
  <si>
    <t>6.6.7</t>
  </si>
  <si>
    <t>Форма 6. Краткое описание инвестиционной программы. Места расположения объектов инвестиционной деятельности и другие показатели инвестиционных проектов (версия шаблона 1.0)</t>
  </si>
  <si>
    <t>Федеральные округа, на территории которых реализуется инвестиционный проект</t>
  </si>
  <si>
    <t>Субъекты Российской Федерации, на территории которых реализуется инвестиционный проект</t>
  </si>
  <si>
    <t>Территории муниципальных образований, на территории которых реализуется инвестиционный проект</t>
  </si>
  <si>
    <t>Наименование обособленного подразделения субъекта электроэнергетики, реализующего инвестиционный проект 
(если применимо)</t>
  </si>
  <si>
    <t>Наличие решения о резервировании земель 
(+; -; не требуется)</t>
  </si>
  <si>
    <t>Наличие решения  об изъятии земельных участков для государственных или муниципальных нужд 
(+; -; не требуется)</t>
  </si>
  <si>
    <t>Наличие решения о переводе земель или земельных участков из одной категории в другую 
(+; -; не требуется)</t>
  </si>
  <si>
    <t>Наличие  правоустанавливающих документов на земельный участок 
(+; -; не требуется)</t>
  </si>
  <si>
    <t>Наличие утвержденной документации по планировке территории 
(+; -; не требуется)</t>
  </si>
  <si>
    <t>Наличие заключения по результатам технологического и ценового аудита инвестиционного проекта 
(+; -; не требуется)</t>
  </si>
  <si>
    <t>Наличие положительного заключения экспертизы проектной документации 
(+; -; не требуется)</t>
  </si>
  <si>
    <t>Наличие утвержденной  проектной документации 
(+; -; не требуется)</t>
  </si>
  <si>
    <t>Наличие разрешения на строительство 
(+; -; не требуется)</t>
  </si>
  <si>
    <t>Инвестиционный проект предусматривает разработку, модификацию, приобретение (покупку) программ для ЭВМ, баз данных, программно-аппаратных комплексов, включая автоматизированные системы управления технологическими процессами (+; -)</t>
  </si>
  <si>
    <t>не требуется</t>
  </si>
  <si>
    <t xml:space="preserve"> - </t>
  </si>
  <si>
    <t>+</t>
  </si>
  <si>
    <t>Центральный федеральный округ</t>
  </si>
  <si>
    <t>филиал "Росатом Энергосбыт" Смоленск АО "Росатом Энергосбыт"</t>
  </si>
  <si>
    <t>Форма 7. Краткое описание инвестиционной программы. Обоснование необходимости реализации инвестиционных проектов (версия шаблона 1.0)</t>
  </si>
  <si>
    <t>Инвестиционным проектом предусматривается выполнение:</t>
  </si>
  <si>
    <t>Реализация инвестиционного проекта обуславливается необходимостью выполнения требований:</t>
  </si>
  <si>
    <t>Инвестиционным проектом осуществляются 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и
 обеспечивающие достижение утвержденных целевых показателей энергосбережения и повышения энергетической эффективности (+;-)</t>
  </si>
  <si>
    <t>Инвестиционным проектом осуществляются  обязательные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(+;-)</t>
  </si>
  <si>
    <t>Задачи, решаемые в рамках инвестиционного проекта</t>
  </si>
  <si>
    <t>Год принятия к бухгалтерскому учету объекта основных средств (нематериальных активов) до реализации инвестиционного проекта</t>
  </si>
  <si>
    <t>Показатель оценки технического состояния</t>
  </si>
  <si>
    <t>Показатель оценки последствий отказа</t>
  </si>
  <si>
    <t>Год определения показателей оценки технического состояния и последствий отказа</t>
  </si>
  <si>
    <t>Необходимость замены физически изношенного оборудования подтверждается  результатами:</t>
  </si>
  <si>
    <t>Реализация инвестиционного проекта предусматривается решением Правительства Российской Федерации (федерального органа исполнительной власти, органа государственной власти субъекта Российской Федерации, органа местного самоуправления) (реквизиты решения; отсутствует)</t>
  </si>
  <si>
    <t>Характеристики объектов инвестиционной деятельности</t>
  </si>
  <si>
    <t>противоаварийных мероприятий, предусмотренных актами о расследовании причин аварии (реквизиты актов)</t>
  </si>
  <si>
    <t xml:space="preserve">предписаний федерального органа исполнительной власти, уполномоченного на осуществление федерального государственного энергетического надзора вынесенных по результатам расследования причин аварий (реквизиты предписаний)
</t>
  </si>
  <si>
    <t>иных предписаний федерального органа исполнительной власти, уполномоченного на осуществление федерального государственного энергетического надзора (реквизиты предписаний)</t>
  </si>
  <si>
    <t>предписаний иных органов государственной власти</t>
  </si>
  <si>
    <t>шт, количество подъемников</t>
  </si>
  <si>
    <t>м2, земельные участки</t>
  </si>
  <si>
    <t>шт, оборудование</t>
  </si>
  <si>
    <t>реквизиты предписаний</t>
  </si>
  <si>
    <t>наименования органов государственной власти</t>
  </si>
  <si>
    <t>законодательства Российской Федерации (реквизиты нормативных правовых актов; отсутствуют)</t>
  </si>
  <si>
    <t>регламентов рынков электрической энергии  (реквизиты регламентов; отсутствуют)</t>
  </si>
  <si>
    <t>технического освидетельствования (+; -; отсутствует)</t>
  </si>
  <si>
    <t>технического обследования 
(+; -; отсутствует)</t>
  </si>
  <si>
    <t>значение до</t>
  </si>
  <si>
    <t>значение после</t>
  </si>
  <si>
    <t>21.1.1</t>
  </si>
  <si>
    <t>21.1.2</t>
  </si>
  <si>
    <t>21.2.1</t>
  </si>
  <si>
    <t>21.2.2</t>
  </si>
  <si>
    <t>21.2.3</t>
  </si>
  <si>
    <t>21.2.4</t>
  </si>
  <si>
    <t>Федеральный закон, 27.12.2018 № 522-ФЗ</t>
  </si>
  <si>
    <t>отсутствуют</t>
  </si>
  <si>
    <t>-</t>
  </si>
  <si>
    <t xml:space="preserve">1. Соблюдение законодательства РФ (ФЗ от 27.12.2018 № 522-ФЗ).
2. Организация на территории Смоленской области интеллектуальной системы учета электроэнергии. </t>
  </si>
  <si>
    <t>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t>
  </si>
  <si>
    <t>Форма 8. Целевые показатели, на достижение которых направлена реализация проекта инвестиционной программы (версия шаблона 1.0)</t>
  </si>
  <si>
    <t xml:space="preserve">Описание целевых показателей прилагается: </t>
  </si>
  <si>
    <t>№ п/п</t>
  </si>
  <si>
    <t>Наименование целевого показателя</t>
  </si>
  <si>
    <t>Единицы измерения</t>
  </si>
  <si>
    <t>Значения целевых показателей</t>
  </si>
  <si>
    <t>Наименование субъекта Российской Федерации: Смоленская область</t>
  </si>
  <si>
    <t>Форма 9. Краткое описание инвестиционной программы. Индексы-дефляторы инвестиций в основной капитал (капитальных вложений) (версия шаблона 1.0)</t>
  </si>
  <si>
    <t>Наименование</t>
  </si>
  <si>
    <t xml:space="preserve">Год, в котором Правительством Российской Федерации одобрен прогноз социально-экономического развития на среднесрочный период </t>
  </si>
  <si>
    <t>Значения индексов-дефляторов</t>
  </si>
  <si>
    <t>4.1</t>
  </si>
  <si>
    <t>4.2</t>
  </si>
  <si>
    <t>4.3</t>
  </si>
  <si>
    <t>4.4</t>
  </si>
  <si>
    <t>4.5</t>
  </si>
  <si>
    <t>Индексы-дефляторы дефляторы инвестиций в основной капитал (капитальных вложений), предусмотренные прогнозом социально-экономического развития Российской Федерации на среднесрочный период (в % к предыдущему году)</t>
  </si>
  <si>
    <t>Заместитель директора филиала</t>
  </si>
  <si>
    <t>по экономике и финансам</t>
  </si>
  <si>
    <t>А.В. Школьников</t>
  </si>
  <si>
    <t xml:space="preserve">Фактический объем финансирования на 01.01.2025 года, млн рублей 
(с НДС) </t>
  </si>
  <si>
    <t>План 
на 01.01.2026года</t>
  </si>
  <si>
    <t>Предложение по корректировке утвержденного плана на 01.01.2026 года</t>
  </si>
  <si>
    <t>Финансирование капитальных вложений 
2025 года в прогнозных ценах, млн рублей (с НДС)</t>
  </si>
  <si>
    <t>Утвержденный план 2026 года</t>
  </si>
  <si>
    <t>План
2029 года</t>
  </si>
  <si>
    <t>2024</t>
  </si>
  <si>
    <t>2029</t>
  </si>
  <si>
    <t>Год раскрытия информации: 2026</t>
  </si>
  <si>
    <t>2029 год</t>
  </si>
  <si>
    <t>25.7</t>
  </si>
  <si>
    <t>Освоение капитальных вложений 2025 года в прогнозных ценах соответствующих лет, млн рублей (без НДС)</t>
  </si>
  <si>
    <t>План 
на 01.01.2026 года, в прогнозных ценах соответствующих лет</t>
  </si>
  <si>
    <t>Предложение по корректировке утвержденного плана 
на 01.01.2026 года, в прогнозных ценах соответствующих лет</t>
  </si>
  <si>
    <t xml:space="preserve">Фактический объем освоения капитальных вложений на 01.01.2025 года, млн рублей (без НДС) </t>
  </si>
  <si>
    <t>Фактический объем принятия основных средств и нематериальных активов к бухгалтерскому учету на 01.01.2025 года</t>
  </si>
  <si>
    <t>Принятие основных средств и нематериальных активов к бухгалтерскому учету в 2025 году</t>
  </si>
  <si>
    <t>План принятия основных средств и нематериальных активов к бухгалтерскому учету на 2027 год</t>
  </si>
  <si>
    <t>на год:  2027</t>
  </si>
  <si>
    <t>Ввод объектов инвестиционной деятельности в эксплуатацию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</si>
</sst>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vertAlign val="superscript"/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5" fillId="0" borderId="0"/>
    <xf numFmtId="0" fontId="1" fillId="0" borderId="0"/>
  </cellStyleXfs>
  <cellXfs count="213">
    <xf numFmtId="0" fontId="0" fillId="0" borderId="0" xfId="0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0" fillId="0" borderId="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49" fontId="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/>
    <xf numFmtId="49" fontId="7" fillId="0" borderId="2" xfId="1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/>
    <xf numFmtId="0" fontId="5" fillId="0" borderId="0" xfId="1" applyFont="1" applyFill="1" applyAlignment="1">
      <alignment vertical="center"/>
    </xf>
    <xf numFmtId="0" fontId="6" fillId="0" borderId="0" xfId="0" applyFont="1" applyFill="1" applyAlignment="1"/>
    <xf numFmtId="0" fontId="2" fillId="0" borderId="0" xfId="0" applyFont="1"/>
    <xf numFmtId="0" fontId="5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/>
    <xf numFmtId="0" fontId="16" fillId="0" borderId="0" xfId="5" applyFont="1" applyFill="1" applyBorder="1" applyAlignment="1">
      <alignment vertical="center"/>
    </xf>
    <xf numFmtId="0" fontId="15" fillId="0" borderId="2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16" fillId="0" borderId="2" xfId="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4" fontId="15" fillId="0" borderId="2" xfId="5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2" fillId="0" borderId="0" xfId="0" applyFont="1" applyBorder="1"/>
    <xf numFmtId="0" fontId="15" fillId="0" borderId="2" xfId="5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3" fontId="15" fillId="0" borderId="2" xfId="5" applyNumberFormat="1" applyFont="1" applyFill="1" applyBorder="1" applyAlignment="1">
      <alignment horizontal="center" vertical="center"/>
    </xf>
    <xf numFmtId="3" fontId="16" fillId="0" borderId="2" xfId="5" applyNumberFormat="1" applyFont="1" applyFill="1" applyBorder="1" applyAlignment="1">
      <alignment horizontal="center" vertical="center"/>
    </xf>
    <xf numFmtId="49" fontId="19" fillId="0" borderId="0" xfId="5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2" fillId="0" borderId="0" xfId="6" applyFont="1"/>
    <xf numFmtId="0" fontId="6" fillId="0" borderId="0" xfId="6" applyFont="1" applyFill="1" applyAlignment="1"/>
    <xf numFmtId="0" fontId="2" fillId="0" borderId="0" xfId="6" applyFont="1" applyFill="1"/>
    <xf numFmtId="0" fontId="6" fillId="0" borderId="0" xfId="6" applyFont="1" applyFill="1" applyAlignment="1">
      <alignment vertical="center"/>
    </xf>
    <xf numFmtId="0" fontId="20" fillId="0" borderId="2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20" fillId="0" borderId="2" xfId="2" applyFont="1" applyBorder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textRotation="90" wrapText="1"/>
    </xf>
    <xf numFmtId="49" fontId="20" fillId="0" borderId="2" xfId="2" applyNumberFormat="1" applyFont="1" applyFill="1" applyBorder="1" applyAlignment="1">
      <alignment horizontal="center" vertical="center"/>
    </xf>
    <xf numFmtId="3" fontId="20" fillId="0" borderId="2" xfId="2" applyNumberFormat="1" applyFont="1" applyFill="1" applyBorder="1" applyAlignment="1">
      <alignment horizontal="center" vertical="center"/>
    </xf>
    <xf numFmtId="0" fontId="24" fillId="0" borderId="0" xfId="2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49" fontId="9" fillId="0" borderId="2" xfId="8" applyNumberFormat="1" applyFont="1" applyFill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164" fontId="9" fillId="0" borderId="2" xfId="2" applyNumberFormat="1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0" fontId="6" fillId="0" borderId="0" xfId="0" applyFont="1" applyFill="1" applyAlignment="1"/>
    <xf numFmtId="0" fontId="2" fillId="0" borderId="0" xfId="0" applyFont="1"/>
    <xf numFmtId="0" fontId="0" fillId="0" borderId="0" xfId="0" applyFont="1" applyFill="1"/>
    <xf numFmtId="0" fontId="22" fillId="0" borderId="2" xfId="2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/>
    </xf>
    <xf numFmtId="0" fontId="0" fillId="0" borderId="2" xfId="5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0" fontId="22" fillId="0" borderId="2" xfId="2" applyFont="1" applyFill="1" applyBorder="1" applyAlignment="1">
      <alignment horizontal="center" vertical="center"/>
    </xf>
    <xf numFmtId="0" fontId="22" fillId="0" borderId="0" xfId="2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0" xfId="1" applyFont="1" applyFill="1" applyAlignment="1">
      <alignment vertical="center"/>
    </xf>
    <xf numFmtId="0" fontId="6" fillId="0" borderId="0" xfId="0" applyFont="1" applyFill="1" applyAlignment="1"/>
    <xf numFmtId="0" fontId="2" fillId="0" borderId="1" xfId="0" applyFont="1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>
      <alignment vertical="center"/>
    </xf>
    <xf numFmtId="1" fontId="8" fillId="0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3" applyFont="1" applyFill="1" applyBorder="1" applyAlignment="1"/>
    <xf numFmtId="0" fontId="8" fillId="0" borderId="0" xfId="0" applyFont="1" applyFill="1" applyAlignment="1"/>
    <xf numFmtId="0" fontId="8" fillId="0" borderId="1" xfId="4" applyFont="1" applyFill="1" applyBorder="1" applyAlignment="1"/>
    <xf numFmtId="0" fontId="15" fillId="0" borderId="2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/>
    </xf>
    <xf numFmtId="0" fontId="15" fillId="0" borderId="7" xfId="5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horizontal="center" vertical="center"/>
    </xf>
    <xf numFmtId="0" fontId="5" fillId="0" borderId="0" xfId="1" applyFont="1" applyAlignment="1"/>
    <xf numFmtId="0" fontId="18" fillId="0" borderId="0" xfId="1" applyFont="1" applyAlignment="1"/>
    <xf numFmtId="0" fontId="18" fillId="0" borderId="1" xfId="1" applyFont="1" applyBorder="1" applyAlignment="1"/>
    <xf numFmtId="0" fontId="15" fillId="0" borderId="3" xfId="5" applyFont="1" applyFill="1" applyBorder="1" applyAlignment="1">
      <alignment horizontal="center" vertical="center" wrapText="1"/>
    </xf>
    <xf numFmtId="0" fontId="15" fillId="0" borderId="11" xfId="5" applyFont="1" applyFill="1" applyBorder="1" applyAlignment="1">
      <alignment horizontal="center" vertical="center" wrapText="1"/>
    </xf>
    <xf numFmtId="0" fontId="15" fillId="0" borderId="12" xfId="5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0" fillId="0" borderId="2" xfId="5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0" fontId="20" fillId="0" borderId="0" xfId="2" applyFont="1"/>
    <xf numFmtId="0" fontId="21" fillId="0" borderId="1" xfId="2" applyFont="1" applyFill="1" applyBorder="1" applyAlignment="1"/>
    <xf numFmtId="0" fontId="22" fillId="0" borderId="2" xfId="2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22" fillId="0" borderId="8" xfId="5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22" fillId="0" borderId="2" xfId="4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14" fillId="0" borderId="0" xfId="3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9" fillId="0" borderId="2" xfId="8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0" fontId="20" fillId="0" borderId="1" xfId="2" applyFont="1" applyBorder="1" applyAlignment="1">
      <alignment horizontal="center" vertical="center" wrapText="1"/>
    </xf>
  </cellXfs>
  <cellStyles count="9">
    <cellStyle name="Обычный" xfId="0" builtinId="0"/>
    <cellStyle name="Обычный 10" xfId="6"/>
    <cellStyle name="Обычный 2" xfId="7"/>
    <cellStyle name="Обычный 3" xfId="2"/>
    <cellStyle name="Обычный 4" xfId="3"/>
    <cellStyle name="Обычный 5" xfId="5"/>
    <cellStyle name="Обычный 6 2 3 9 2" xfId="8"/>
    <cellStyle name="Обычный 7" xfId="1"/>
    <cellStyle name="Обычный_Форматы по компаниям_la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523875</xdr:colOff>
      <xdr:row>24</xdr:row>
      <xdr:rowOff>142875</xdr:rowOff>
    </xdr:from>
    <xdr:to>
      <xdr:col>61</xdr:col>
      <xdr:colOff>54610</xdr:colOff>
      <xdr:row>28</xdr:row>
      <xdr:rowOff>118110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1743313" y="13394531"/>
          <a:ext cx="1388110" cy="784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10</xdr:row>
      <xdr:rowOff>134470</xdr:rowOff>
    </xdr:from>
    <xdr:to>
      <xdr:col>3</xdr:col>
      <xdr:colOff>9787</xdr:colOff>
      <xdr:row>14</xdr:row>
      <xdr:rowOff>134919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403912" y="4594411"/>
          <a:ext cx="1388110" cy="78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47625</xdr:colOff>
      <xdr:row>24</xdr:row>
      <xdr:rowOff>59531</xdr:rowOff>
    </xdr:from>
    <xdr:to>
      <xdr:col>27</xdr:col>
      <xdr:colOff>173673</xdr:colOff>
      <xdr:row>28</xdr:row>
      <xdr:rowOff>34766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6693813" y="11251406"/>
          <a:ext cx="1388110" cy="78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13607</xdr:colOff>
      <xdr:row>26</xdr:row>
      <xdr:rowOff>122464</xdr:rowOff>
    </xdr:from>
    <xdr:to>
      <xdr:col>73</xdr:col>
      <xdr:colOff>734967</xdr:colOff>
      <xdr:row>30</xdr:row>
      <xdr:rowOff>95999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6524071" y="11334750"/>
          <a:ext cx="1388110" cy="7899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83343</xdr:colOff>
      <xdr:row>25</xdr:row>
      <xdr:rowOff>47625</xdr:rowOff>
    </xdr:from>
    <xdr:to>
      <xdr:col>9</xdr:col>
      <xdr:colOff>757078</xdr:colOff>
      <xdr:row>29</xdr:row>
      <xdr:rowOff>22860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584281" y="10906125"/>
          <a:ext cx="1388110" cy="78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25</xdr:row>
      <xdr:rowOff>83343</xdr:rowOff>
    </xdr:from>
    <xdr:to>
      <xdr:col>9</xdr:col>
      <xdr:colOff>959485</xdr:colOff>
      <xdr:row>29</xdr:row>
      <xdr:rowOff>58578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786688" y="10941843"/>
          <a:ext cx="1388110" cy="78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714375</xdr:colOff>
      <xdr:row>25</xdr:row>
      <xdr:rowOff>23812</xdr:rowOff>
    </xdr:from>
    <xdr:to>
      <xdr:col>32</xdr:col>
      <xdr:colOff>733266</xdr:colOff>
      <xdr:row>28</xdr:row>
      <xdr:rowOff>201454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4443531" y="9858375"/>
          <a:ext cx="1388110" cy="784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6</xdr:col>
      <xdr:colOff>1388110</xdr:colOff>
      <xdr:row>25</xdr:row>
      <xdr:rowOff>189547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798594" y="11775281"/>
          <a:ext cx="1388110" cy="784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24</xdr:row>
      <xdr:rowOff>0</xdr:rowOff>
    </xdr:from>
    <xdr:to>
      <xdr:col>19</xdr:col>
      <xdr:colOff>1388110</xdr:colOff>
      <xdr:row>27</xdr:row>
      <xdr:rowOff>189547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157906" y="13084969"/>
          <a:ext cx="1388110" cy="784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137584</xdr:colOff>
      <xdr:row>12</xdr:row>
      <xdr:rowOff>84668</xdr:rowOff>
    </xdr:from>
    <xdr:to>
      <xdr:col>3</xdr:col>
      <xdr:colOff>509693</xdr:colOff>
      <xdr:row>15</xdr:row>
      <xdr:rowOff>181610</xdr:rowOff>
    </xdr:to>
    <xdr:pic>
      <xdr:nvPicPr>
        <xdr:cNvPr id="2" name="Изображение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466167" y="3323168"/>
          <a:ext cx="1250526" cy="700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A28"/>
  <sheetViews>
    <sheetView tabSelected="1" zoomScale="80" zoomScaleNormal="80" zoomScaleSheetLayoutView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Q28" sqref="BQ28"/>
    </sheetView>
  </sheetViews>
  <sheetFormatPr defaultColWidth="9" defaultRowHeight="15.75" x14ac:dyDescent="0.25"/>
  <cols>
    <col min="1" max="1" width="16.25" style="1" customWidth="1"/>
    <col min="2" max="2" width="32.875" style="1" customWidth="1"/>
    <col min="3" max="3" width="16.75" style="1" customWidth="1"/>
    <col min="4" max="4" width="5.5" style="1" customWidth="1"/>
    <col min="5" max="6" width="6" style="1" customWidth="1"/>
    <col min="7" max="7" width="7.625" style="1" customWidth="1"/>
    <col min="8" max="8" width="8.75" style="1" bestFit="1" customWidth="1"/>
    <col min="9" max="9" width="9" style="1" bestFit="1" customWidth="1"/>
    <col min="10" max="10" width="6.375" style="1" bestFit="1" customWidth="1"/>
    <col min="11" max="11" width="8.75" style="1" customWidth="1"/>
    <col min="12" max="12" width="9" style="1" customWidth="1"/>
    <col min="13" max="13" width="6.375" style="1" bestFit="1" customWidth="1"/>
    <col min="14" max="14" width="16.375" style="1" customWidth="1"/>
    <col min="15" max="16" width="8.75" style="1" bestFit="1" customWidth="1"/>
    <col min="17" max="17" width="7.125" style="1" bestFit="1" customWidth="1"/>
    <col min="18" max="18" width="9" style="1" bestFit="1" customWidth="1"/>
    <col min="19" max="58" width="7.875" style="1" customWidth="1"/>
    <col min="59" max="59" width="8.75" style="1" bestFit="1" customWidth="1"/>
    <col min="60" max="61" width="7.875" style="1" customWidth="1"/>
    <col min="62" max="62" width="9" style="1" bestFit="1" customWidth="1"/>
    <col min="63" max="63" width="7.875" style="1" customWidth="1"/>
    <col min="64" max="64" width="8.75" style="1" bestFit="1" customWidth="1"/>
    <col min="65" max="66" width="7.875" style="1" customWidth="1"/>
    <col min="67" max="67" width="9" style="1" bestFit="1" customWidth="1"/>
    <col min="68" max="68" width="7.875" style="1" customWidth="1"/>
    <col min="69" max="69" width="19.375" style="1" customWidth="1"/>
    <col min="70" max="16384" width="9" style="1"/>
  </cols>
  <sheetData>
    <row r="1" spans="1:79" ht="22.9" customHeight="1" x14ac:dyDescent="0.25">
      <c r="A1" s="125" t="s">
        <v>67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</row>
    <row r="2" spans="1:79" ht="18.75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</row>
    <row r="3" spans="1:79" ht="18.75" x14ac:dyDescent="0.25">
      <c r="A3" s="127" t="s">
        <v>93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</row>
    <row r="4" spans="1:79" ht="18.75" x14ac:dyDescent="0.3">
      <c r="A4" s="128" t="s">
        <v>68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</row>
    <row r="5" spans="1:79" ht="18.75" x14ac:dyDescent="0.3">
      <c r="A5" s="128" t="s">
        <v>374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</row>
    <row r="6" spans="1:79" ht="38.25" customHeight="1" x14ac:dyDescent="0.3">
      <c r="A6" s="124" t="s">
        <v>101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</row>
    <row r="7" spans="1:79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</row>
    <row r="8" spans="1:79" ht="63.75" customHeight="1" x14ac:dyDescent="0.25">
      <c r="A8" s="130" t="s">
        <v>0</v>
      </c>
      <c r="B8" s="130" t="s">
        <v>1</v>
      </c>
      <c r="C8" s="130" t="s">
        <v>2</v>
      </c>
      <c r="D8" s="132" t="s">
        <v>3</v>
      </c>
      <c r="E8" s="132" t="s">
        <v>4</v>
      </c>
      <c r="F8" s="130" t="s">
        <v>5</v>
      </c>
      <c r="G8" s="131"/>
      <c r="H8" s="131" t="s">
        <v>6</v>
      </c>
      <c r="I8" s="131"/>
      <c r="J8" s="131"/>
      <c r="K8" s="131"/>
      <c r="L8" s="131"/>
      <c r="M8" s="131"/>
      <c r="N8" s="133" t="s">
        <v>366</v>
      </c>
      <c r="O8" s="131" t="s">
        <v>7</v>
      </c>
      <c r="P8" s="131"/>
      <c r="Q8" s="136" t="s">
        <v>8</v>
      </c>
      <c r="R8" s="137"/>
      <c r="S8" s="130" t="s">
        <v>369</v>
      </c>
      <c r="T8" s="131" t="s">
        <v>69</v>
      </c>
      <c r="U8" s="131" t="s">
        <v>69</v>
      </c>
      <c r="V8" s="131" t="s">
        <v>69</v>
      </c>
      <c r="W8" s="131" t="s">
        <v>69</v>
      </c>
      <c r="X8" s="131" t="s">
        <v>69</v>
      </c>
      <c r="Y8" s="131" t="s">
        <v>69</v>
      </c>
      <c r="Z8" s="131" t="s">
        <v>69</v>
      </c>
      <c r="AA8" s="131" t="s">
        <v>69</v>
      </c>
      <c r="AB8" s="131" t="s">
        <v>69</v>
      </c>
      <c r="AC8" s="131" t="s">
        <v>9</v>
      </c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40" t="s">
        <v>10</v>
      </c>
    </row>
    <row r="9" spans="1:79" ht="85.5" customHeight="1" x14ac:dyDescent="0.25">
      <c r="A9" s="131"/>
      <c r="B9" s="131"/>
      <c r="C9" s="131"/>
      <c r="D9" s="132"/>
      <c r="E9" s="132"/>
      <c r="F9" s="131"/>
      <c r="G9" s="131"/>
      <c r="H9" s="141" t="s">
        <v>11</v>
      </c>
      <c r="I9" s="142"/>
      <c r="J9" s="143"/>
      <c r="K9" s="144" t="s">
        <v>12</v>
      </c>
      <c r="L9" s="138"/>
      <c r="M9" s="139"/>
      <c r="N9" s="134"/>
      <c r="O9" s="131"/>
      <c r="P9" s="131"/>
      <c r="Q9" s="138"/>
      <c r="R9" s="139"/>
      <c r="S9" s="130" t="s">
        <v>13</v>
      </c>
      <c r="T9" s="131"/>
      <c r="U9" s="131"/>
      <c r="V9" s="131"/>
      <c r="W9" s="131"/>
      <c r="X9" s="130" t="s">
        <v>14</v>
      </c>
      <c r="Y9" s="131"/>
      <c r="Z9" s="131"/>
      <c r="AA9" s="131"/>
      <c r="AB9" s="131"/>
      <c r="AC9" s="145" t="s">
        <v>370</v>
      </c>
      <c r="AD9" s="142" t="s">
        <v>69</v>
      </c>
      <c r="AE9" s="142" t="s">
        <v>69</v>
      </c>
      <c r="AF9" s="142" t="s">
        <v>69</v>
      </c>
      <c r="AG9" s="143" t="s">
        <v>69</v>
      </c>
      <c r="AH9" s="145" t="s">
        <v>70</v>
      </c>
      <c r="AI9" s="142" t="s">
        <v>69</v>
      </c>
      <c r="AJ9" s="142" t="s">
        <v>69</v>
      </c>
      <c r="AK9" s="142" t="s">
        <v>69</v>
      </c>
      <c r="AL9" s="143" t="s">
        <v>69</v>
      </c>
      <c r="AM9" s="145" t="s">
        <v>71</v>
      </c>
      <c r="AN9" s="142" t="s">
        <v>69</v>
      </c>
      <c r="AO9" s="142" t="s">
        <v>69</v>
      </c>
      <c r="AP9" s="142" t="s">
        <v>69</v>
      </c>
      <c r="AQ9" s="143" t="s">
        <v>69</v>
      </c>
      <c r="AR9" s="145" t="s">
        <v>72</v>
      </c>
      <c r="AS9" s="142" t="s">
        <v>69</v>
      </c>
      <c r="AT9" s="142" t="s">
        <v>69</v>
      </c>
      <c r="AU9" s="142" t="s">
        <v>69</v>
      </c>
      <c r="AV9" s="143" t="s">
        <v>69</v>
      </c>
      <c r="AW9" s="145" t="s">
        <v>73</v>
      </c>
      <c r="AX9" s="142" t="s">
        <v>69</v>
      </c>
      <c r="AY9" s="142" t="s">
        <v>69</v>
      </c>
      <c r="AZ9" s="142" t="s">
        <v>69</v>
      </c>
      <c r="BA9" s="143" t="s">
        <v>69</v>
      </c>
      <c r="BB9" s="145" t="s">
        <v>371</v>
      </c>
      <c r="BC9" s="142" t="s">
        <v>69</v>
      </c>
      <c r="BD9" s="142" t="s">
        <v>69</v>
      </c>
      <c r="BE9" s="142" t="s">
        <v>69</v>
      </c>
      <c r="BF9" s="143" t="s">
        <v>69</v>
      </c>
      <c r="BG9" s="141" t="s">
        <v>15</v>
      </c>
      <c r="BH9" s="142"/>
      <c r="BI9" s="142"/>
      <c r="BJ9" s="142"/>
      <c r="BK9" s="143"/>
      <c r="BL9" s="141" t="s">
        <v>16</v>
      </c>
      <c r="BM9" s="142"/>
      <c r="BN9" s="142"/>
      <c r="BO9" s="142"/>
      <c r="BP9" s="143"/>
      <c r="BQ9" s="134"/>
    </row>
    <row r="10" spans="1:79" ht="218.45" customHeight="1" x14ac:dyDescent="0.25">
      <c r="A10" s="131"/>
      <c r="B10" s="131"/>
      <c r="C10" s="131"/>
      <c r="D10" s="132"/>
      <c r="E10" s="132"/>
      <c r="F10" s="2" t="s">
        <v>17</v>
      </c>
      <c r="G10" s="3" t="s">
        <v>12</v>
      </c>
      <c r="H10" s="4" t="s">
        <v>18</v>
      </c>
      <c r="I10" s="4" t="s">
        <v>19</v>
      </c>
      <c r="J10" s="4" t="s">
        <v>20</v>
      </c>
      <c r="K10" s="4" t="s">
        <v>18</v>
      </c>
      <c r="L10" s="4" t="s">
        <v>19</v>
      </c>
      <c r="M10" s="4" t="s">
        <v>20</v>
      </c>
      <c r="N10" s="135"/>
      <c r="O10" s="5" t="s">
        <v>11</v>
      </c>
      <c r="P10" s="5" t="s">
        <v>12</v>
      </c>
      <c r="Q10" s="6" t="s">
        <v>367</v>
      </c>
      <c r="R10" s="6" t="s">
        <v>368</v>
      </c>
      <c r="S10" s="4" t="s">
        <v>21</v>
      </c>
      <c r="T10" s="4" t="s">
        <v>22</v>
      </c>
      <c r="U10" s="4" t="s">
        <v>23</v>
      </c>
      <c r="V10" s="7" t="s">
        <v>24</v>
      </c>
      <c r="W10" s="5" t="s">
        <v>25</v>
      </c>
      <c r="X10" s="4" t="s">
        <v>21</v>
      </c>
      <c r="Y10" s="4" t="s">
        <v>22</v>
      </c>
      <c r="Z10" s="4" t="s">
        <v>23</v>
      </c>
      <c r="AA10" s="7" t="s">
        <v>24</v>
      </c>
      <c r="AB10" s="5" t="s">
        <v>25</v>
      </c>
      <c r="AC10" s="4" t="s">
        <v>21</v>
      </c>
      <c r="AD10" s="4" t="s">
        <v>22</v>
      </c>
      <c r="AE10" s="4" t="s">
        <v>23</v>
      </c>
      <c r="AF10" s="7" t="s">
        <v>24</v>
      </c>
      <c r="AG10" s="5" t="s">
        <v>25</v>
      </c>
      <c r="AH10" s="4" t="s">
        <v>21</v>
      </c>
      <c r="AI10" s="4" t="s">
        <v>22</v>
      </c>
      <c r="AJ10" s="4" t="s">
        <v>23</v>
      </c>
      <c r="AK10" s="7" t="s">
        <v>24</v>
      </c>
      <c r="AL10" s="5" t="s">
        <v>25</v>
      </c>
      <c r="AM10" s="4" t="s">
        <v>21</v>
      </c>
      <c r="AN10" s="4" t="s">
        <v>22</v>
      </c>
      <c r="AO10" s="4" t="s">
        <v>23</v>
      </c>
      <c r="AP10" s="7" t="s">
        <v>24</v>
      </c>
      <c r="AQ10" s="5" t="s">
        <v>25</v>
      </c>
      <c r="AR10" s="4" t="s">
        <v>21</v>
      </c>
      <c r="AS10" s="4" t="s">
        <v>22</v>
      </c>
      <c r="AT10" s="4" t="s">
        <v>23</v>
      </c>
      <c r="AU10" s="7" t="s">
        <v>24</v>
      </c>
      <c r="AV10" s="5" t="s">
        <v>25</v>
      </c>
      <c r="AW10" s="4" t="s">
        <v>21</v>
      </c>
      <c r="AX10" s="4" t="s">
        <v>22</v>
      </c>
      <c r="AY10" s="4" t="s">
        <v>23</v>
      </c>
      <c r="AZ10" s="7" t="s">
        <v>24</v>
      </c>
      <c r="BA10" s="5" t="s">
        <v>25</v>
      </c>
      <c r="BB10" s="4" t="s">
        <v>21</v>
      </c>
      <c r="BC10" s="4" t="s">
        <v>22</v>
      </c>
      <c r="BD10" s="4" t="s">
        <v>23</v>
      </c>
      <c r="BE10" s="7" t="s">
        <v>24</v>
      </c>
      <c r="BF10" s="5" t="s">
        <v>25</v>
      </c>
      <c r="BG10" s="4" t="s">
        <v>21</v>
      </c>
      <c r="BH10" s="4" t="s">
        <v>22</v>
      </c>
      <c r="BI10" s="4" t="s">
        <v>23</v>
      </c>
      <c r="BJ10" s="7" t="s">
        <v>24</v>
      </c>
      <c r="BK10" s="5" t="s">
        <v>25</v>
      </c>
      <c r="BL10" s="4" t="s">
        <v>21</v>
      </c>
      <c r="BM10" s="4" t="s">
        <v>22</v>
      </c>
      <c r="BN10" s="4" t="s">
        <v>23</v>
      </c>
      <c r="BO10" s="7" t="s">
        <v>24</v>
      </c>
      <c r="BP10" s="5" t="s">
        <v>25</v>
      </c>
      <c r="BQ10" s="135"/>
    </row>
    <row r="11" spans="1:79" s="10" customFormat="1" ht="19.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9">
        <v>17</v>
      </c>
      <c r="R11" s="9">
        <v>18</v>
      </c>
      <c r="S11" s="9">
        <v>19</v>
      </c>
      <c r="T11" s="9">
        <v>20</v>
      </c>
      <c r="U11" s="9">
        <v>21</v>
      </c>
      <c r="V11" s="9">
        <v>22</v>
      </c>
      <c r="W11" s="9">
        <v>23</v>
      </c>
      <c r="X11" s="9">
        <v>24</v>
      </c>
      <c r="Y11" s="9">
        <v>25</v>
      </c>
      <c r="Z11" s="9">
        <v>26</v>
      </c>
      <c r="AA11" s="9">
        <v>27</v>
      </c>
      <c r="AB11" s="9">
        <v>28</v>
      </c>
      <c r="AC11" s="9" t="s">
        <v>26</v>
      </c>
      <c r="AD11" s="9" t="s">
        <v>27</v>
      </c>
      <c r="AE11" s="9" t="s">
        <v>28</v>
      </c>
      <c r="AF11" s="9" t="s">
        <v>29</v>
      </c>
      <c r="AG11" s="9" t="s">
        <v>30</v>
      </c>
      <c r="AH11" s="9" t="s">
        <v>31</v>
      </c>
      <c r="AI11" s="9" t="s">
        <v>32</v>
      </c>
      <c r="AJ11" s="9" t="s">
        <v>33</v>
      </c>
      <c r="AK11" s="9" t="s">
        <v>34</v>
      </c>
      <c r="AL11" s="9" t="s">
        <v>35</v>
      </c>
      <c r="AM11" s="9" t="s">
        <v>36</v>
      </c>
      <c r="AN11" s="9" t="s">
        <v>37</v>
      </c>
      <c r="AO11" s="9" t="s">
        <v>38</v>
      </c>
      <c r="AP11" s="9" t="s">
        <v>39</v>
      </c>
      <c r="AQ11" s="9" t="s">
        <v>40</v>
      </c>
      <c r="AR11" s="9" t="s">
        <v>41</v>
      </c>
      <c r="AS11" s="9" t="s">
        <v>42</v>
      </c>
      <c r="AT11" s="9" t="s">
        <v>43</v>
      </c>
      <c r="AU11" s="9" t="s">
        <v>44</v>
      </c>
      <c r="AV11" s="9" t="s">
        <v>45</v>
      </c>
      <c r="AW11" s="9" t="s">
        <v>46</v>
      </c>
      <c r="AX11" s="9" t="s">
        <v>47</v>
      </c>
      <c r="AY11" s="9" t="s">
        <v>48</v>
      </c>
      <c r="AZ11" s="9" t="s">
        <v>49</v>
      </c>
      <c r="BA11" s="9" t="s">
        <v>50</v>
      </c>
      <c r="BB11" s="9" t="s">
        <v>51</v>
      </c>
      <c r="BC11" s="9" t="s">
        <v>52</v>
      </c>
      <c r="BD11" s="9" t="s">
        <v>53</v>
      </c>
      <c r="BE11" s="9" t="s">
        <v>54</v>
      </c>
      <c r="BF11" s="9" t="s">
        <v>55</v>
      </c>
      <c r="BG11" s="9" t="s">
        <v>56</v>
      </c>
      <c r="BH11" s="9" t="s">
        <v>57</v>
      </c>
      <c r="BI11" s="9" t="s">
        <v>58</v>
      </c>
      <c r="BJ11" s="9" t="s">
        <v>59</v>
      </c>
      <c r="BK11" s="9" t="s">
        <v>60</v>
      </c>
      <c r="BL11" s="9" t="s">
        <v>61</v>
      </c>
      <c r="BM11" s="9" t="s">
        <v>62</v>
      </c>
      <c r="BN11" s="9" t="s">
        <v>63</v>
      </c>
      <c r="BO11" s="9" t="s">
        <v>64</v>
      </c>
      <c r="BP11" s="9" t="s">
        <v>65</v>
      </c>
      <c r="BQ11" s="9" t="s">
        <v>66</v>
      </c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1:79" s="15" customFormat="1" ht="31.5" x14ac:dyDescent="0.25">
      <c r="A12" s="11" t="s">
        <v>74</v>
      </c>
      <c r="B12" s="12" t="s">
        <v>75</v>
      </c>
      <c r="C12" s="13" t="s">
        <v>69</v>
      </c>
      <c r="D12" s="13" t="s">
        <v>69</v>
      </c>
      <c r="E12" s="13" t="s">
        <v>69</v>
      </c>
      <c r="F12" s="13" t="s">
        <v>69</v>
      </c>
      <c r="G12" s="13" t="s">
        <v>69</v>
      </c>
      <c r="H12" s="14">
        <f>H13</f>
        <v>1002.9788664303751</v>
      </c>
      <c r="I12" s="14" t="str">
        <f t="shared" ref="I12:BP12" si="0">I13</f>
        <v>нд</v>
      </c>
      <c r="J12" s="14" t="str">
        <f t="shared" si="0"/>
        <v>нд</v>
      </c>
      <c r="K12" s="14">
        <f t="shared" si="0"/>
        <v>1277.9695850697076</v>
      </c>
      <c r="L12" s="14" t="str">
        <f t="shared" si="0"/>
        <v>нд</v>
      </c>
      <c r="M12" s="14" t="str">
        <f t="shared" si="0"/>
        <v>нд</v>
      </c>
      <c r="N12" s="14">
        <f t="shared" si="0"/>
        <v>0</v>
      </c>
      <c r="O12" s="14">
        <f t="shared" si="0"/>
        <v>1071.2209391949875</v>
      </c>
      <c r="P12" s="14">
        <f t="shared" si="0"/>
        <v>1361.0771014448731</v>
      </c>
      <c r="Q12" s="14">
        <f t="shared" si="0"/>
        <v>605.91246061378365</v>
      </c>
      <c r="R12" s="14">
        <f t="shared" si="0"/>
        <v>1361.0771014448731</v>
      </c>
      <c r="S12" s="14">
        <f t="shared" si="0"/>
        <v>248.01016941253008</v>
      </c>
      <c r="T12" s="14">
        <f t="shared" si="0"/>
        <v>0</v>
      </c>
      <c r="U12" s="14">
        <f t="shared" si="0"/>
        <v>0</v>
      </c>
      <c r="V12" s="14">
        <f t="shared" si="0"/>
        <v>248.01016941253008</v>
      </c>
      <c r="W12" s="14">
        <f t="shared" si="0"/>
        <v>0</v>
      </c>
      <c r="X12" s="14">
        <f t="shared" si="0"/>
        <v>247.70516278036001</v>
      </c>
      <c r="Y12" s="14">
        <f t="shared" si="0"/>
        <v>0</v>
      </c>
      <c r="Z12" s="14">
        <f t="shared" si="0"/>
        <v>0</v>
      </c>
      <c r="AA12" s="14">
        <f t="shared" si="0"/>
        <v>247.70516278036001</v>
      </c>
      <c r="AB12" s="14">
        <f t="shared" si="0"/>
        <v>0</v>
      </c>
      <c r="AC12" s="14">
        <f t="shared" si="0"/>
        <v>283.07746736796651</v>
      </c>
      <c r="AD12" s="14">
        <f t="shared" si="0"/>
        <v>0</v>
      </c>
      <c r="AE12" s="14">
        <f t="shared" si="0"/>
        <v>0</v>
      </c>
      <c r="AF12" s="14">
        <f t="shared" si="0"/>
        <v>283.07746736796651</v>
      </c>
      <c r="AG12" s="14">
        <f t="shared" si="0"/>
        <v>0</v>
      </c>
      <c r="AH12" s="14">
        <f t="shared" si="0"/>
        <v>283.07746736796651</v>
      </c>
      <c r="AI12" s="14">
        <f t="shared" si="0"/>
        <v>0</v>
      </c>
      <c r="AJ12" s="14">
        <f t="shared" si="0"/>
        <v>0</v>
      </c>
      <c r="AK12" s="14">
        <f t="shared" si="0"/>
        <v>283.07746736796651</v>
      </c>
      <c r="AL12" s="14">
        <f t="shared" si="0"/>
        <v>0</v>
      </c>
      <c r="AM12" s="14">
        <f t="shared" si="0"/>
        <v>322.83499324581715</v>
      </c>
      <c r="AN12" s="14">
        <f t="shared" si="0"/>
        <v>0</v>
      </c>
      <c r="AO12" s="14">
        <f t="shared" si="0"/>
        <v>0</v>
      </c>
      <c r="AP12" s="14">
        <f t="shared" si="0"/>
        <v>322.83499324581715</v>
      </c>
      <c r="AQ12" s="14">
        <f t="shared" si="0"/>
        <v>0</v>
      </c>
      <c r="AR12" s="14">
        <f t="shared" si="0"/>
        <v>328.21557646658101</v>
      </c>
      <c r="AS12" s="14">
        <f t="shared" si="0"/>
        <v>0</v>
      </c>
      <c r="AT12" s="14">
        <f t="shared" si="0"/>
        <v>0</v>
      </c>
      <c r="AU12" s="14">
        <f t="shared" si="0"/>
        <v>328.21557646658101</v>
      </c>
      <c r="AV12" s="14">
        <f t="shared" si="0"/>
        <v>0</v>
      </c>
      <c r="AW12" s="14">
        <f t="shared" si="0"/>
        <v>358.40754924680067</v>
      </c>
      <c r="AX12" s="14">
        <f t="shared" si="0"/>
        <v>0</v>
      </c>
      <c r="AY12" s="14">
        <f t="shared" si="0"/>
        <v>0</v>
      </c>
      <c r="AZ12" s="14">
        <f t="shared" si="0"/>
        <v>358.40754924680067</v>
      </c>
      <c r="BA12" s="14">
        <f t="shared" si="0"/>
        <v>0</v>
      </c>
      <c r="BB12" s="14">
        <f t="shared" si="0"/>
        <v>391.37650836352486</v>
      </c>
      <c r="BC12" s="14">
        <f t="shared" si="0"/>
        <v>0</v>
      </c>
      <c r="BD12" s="14">
        <f t="shared" si="0"/>
        <v>0</v>
      </c>
      <c r="BE12" s="14">
        <f t="shared" si="0"/>
        <v>391.37650836352486</v>
      </c>
      <c r="BF12" s="14">
        <f t="shared" si="0"/>
        <v>0</v>
      </c>
      <c r="BG12" s="14">
        <f t="shared" si="0"/>
        <v>853.92263002631375</v>
      </c>
      <c r="BH12" s="14">
        <f t="shared" si="0"/>
        <v>0</v>
      </c>
      <c r="BI12" s="14">
        <f t="shared" si="0"/>
        <v>0</v>
      </c>
      <c r="BJ12" s="14">
        <f t="shared" si="0"/>
        <v>853.92263002631375</v>
      </c>
      <c r="BK12" s="14">
        <f t="shared" si="0"/>
        <v>0</v>
      </c>
      <c r="BL12" s="14">
        <f t="shared" si="0"/>
        <v>1361.0771014448731</v>
      </c>
      <c r="BM12" s="14">
        <f t="shared" si="0"/>
        <v>0</v>
      </c>
      <c r="BN12" s="14">
        <f t="shared" si="0"/>
        <v>0</v>
      </c>
      <c r="BO12" s="14">
        <f t="shared" si="0"/>
        <v>1361.0771014448731</v>
      </c>
      <c r="BP12" s="14">
        <f t="shared" si="0"/>
        <v>0</v>
      </c>
      <c r="BQ12" s="14" t="s">
        <v>69</v>
      </c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15" customFormat="1" ht="47.25" x14ac:dyDescent="0.25">
      <c r="A13" s="11" t="s">
        <v>77</v>
      </c>
      <c r="B13" s="12" t="s">
        <v>78</v>
      </c>
      <c r="C13" s="16" t="s">
        <v>79</v>
      </c>
      <c r="D13" s="13" t="s">
        <v>69</v>
      </c>
      <c r="E13" s="13" t="s">
        <v>69</v>
      </c>
      <c r="F13" s="13" t="s">
        <v>69</v>
      </c>
      <c r="G13" s="13" t="s">
        <v>69</v>
      </c>
      <c r="H13" s="14">
        <f>H19</f>
        <v>1002.9788664303751</v>
      </c>
      <c r="I13" s="14" t="s">
        <v>76</v>
      </c>
      <c r="J13" s="14" t="s">
        <v>76</v>
      </c>
      <c r="K13" s="14">
        <f t="shared" ref="K13" si="1">K19</f>
        <v>1277.9695850697076</v>
      </c>
      <c r="L13" s="14" t="s">
        <v>76</v>
      </c>
      <c r="M13" s="14" t="s">
        <v>76</v>
      </c>
      <c r="N13" s="14">
        <f t="shared" ref="N13:BP13" si="2">N19</f>
        <v>0</v>
      </c>
      <c r="O13" s="14">
        <f t="shared" si="2"/>
        <v>1071.2209391949875</v>
      </c>
      <c r="P13" s="14">
        <f t="shared" si="2"/>
        <v>1361.0771014448731</v>
      </c>
      <c r="Q13" s="14">
        <f t="shared" si="2"/>
        <v>605.91246061378365</v>
      </c>
      <c r="R13" s="14">
        <f t="shared" si="2"/>
        <v>1361.0771014448731</v>
      </c>
      <c r="S13" s="14">
        <f t="shared" si="2"/>
        <v>248.01016941253008</v>
      </c>
      <c r="T13" s="14">
        <f t="shared" si="2"/>
        <v>0</v>
      </c>
      <c r="U13" s="14">
        <f t="shared" si="2"/>
        <v>0</v>
      </c>
      <c r="V13" s="14">
        <f t="shared" si="2"/>
        <v>248.01016941253008</v>
      </c>
      <c r="W13" s="14">
        <f t="shared" si="2"/>
        <v>0</v>
      </c>
      <c r="X13" s="14">
        <f t="shared" si="2"/>
        <v>247.70516278036001</v>
      </c>
      <c r="Y13" s="14">
        <f t="shared" si="2"/>
        <v>0</v>
      </c>
      <c r="Z13" s="14">
        <f t="shared" si="2"/>
        <v>0</v>
      </c>
      <c r="AA13" s="14">
        <f t="shared" si="2"/>
        <v>247.70516278036001</v>
      </c>
      <c r="AB13" s="14">
        <f t="shared" si="2"/>
        <v>0</v>
      </c>
      <c r="AC13" s="14">
        <f t="shared" si="2"/>
        <v>283.07746736796651</v>
      </c>
      <c r="AD13" s="14">
        <f t="shared" si="2"/>
        <v>0</v>
      </c>
      <c r="AE13" s="14">
        <f t="shared" si="2"/>
        <v>0</v>
      </c>
      <c r="AF13" s="14">
        <f t="shared" si="2"/>
        <v>283.07746736796651</v>
      </c>
      <c r="AG13" s="14">
        <f t="shared" si="2"/>
        <v>0</v>
      </c>
      <c r="AH13" s="14">
        <f t="shared" si="2"/>
        <v>283.07746736796651</v>
      </c>
      <c r="AI13" s="14">
        <f t="shared" si="2"/>
        <v>0</v>
      </c>
      <c r="AJ13" s="14">
        <f t="shared" si="2"/>
        <v>0</v>
      </c>
      <c r="AK13" s="14">
        <f t="shared" si="2"/>
        <v>283.07746736796651</v>
      </c>
      <c r="AL13" s="14">
        <f t="shared" si="2"/>
        <v>0</v>
      </c>
      <c r="AM13" s="14">
        <f t="shared" si="2"/>
        <v>322.83499324581715</v>
      </c>
      <c r="AN13" s="14">
        <f t="shared" si="2"/>
        <v>0</v>
      </c>
      <c r="AO13" s="14">
        <f t="shared" si="2"/>
        <v>0</v>
      </c>
      <c r="AP13" s="14">
        <f t="shared" si="2"/>
        <v>322.83499324581715</v>
      </c>
      <c r="AQ13" s="14">
        <f t="shared" si="2"/>
        <v>0</v>
      </c>
      <c r="AR13" s="14">
        <f t="shared" si="2"/>
        <v>328.21557646658101</v>
      </c>
      <c r="AS13" s="14">
        <f t="shared" si="2"/>
        <v>0</v>
      </c>
      <c r="AT13" s="14">
        <f t="shared" si="2"/>
        <v>0</v>
      </c>
      <c r="AU13" s="14">
        <f t="shared" si="2"/>
        <v>328.21557646658101</v>
      </c>
      <c r="AV13" s="14">
        <f t="shared" si="2"/>
        <v>0</v>
      </c>
      <c r="AW13" s="14">
        <f t="shared" si="2"/>
        <v>358.40754924680067</v>
      </c>
      <c r="AX13" s="14">
        <f t="shared" si="2"/>
        <v>0</v>
      </c>
      <c r="AY13" s="14">
        <f t="shared" si="2"/>
        <v>0</v>
      </c>
      <c r="AZ13" s="14">
        <f t="shared" si="2"/>
        <v>358.40754924680067</v>
      </c>
      <c r="BA13" s="14">
        <f t="shared" si="2"/>
        <v>0</v>
      </c>
      <c r="BB13" s="14">
        <f t="shared" si="2"/>
        <v>391.37650836352486</v>
      </c>
      <c r="BC13" s="14">
        <f t="shared" si="2"/>
        <v>0</v>
      </c>
      <c r="BD13" s="14">
        <f t="shared" si="2"/>
        <v>0</v>
      </c>
      <c r="BE13" s="14">
        <f t="shared" si="2"/>
        <v>391.37650836352486</v>
      </c>
      <c r="BF13" s="14">
        <f t="shared" si="2"/>
        <v>0</v>
      </c>
      <c r="BG13" s="14">
        <f t="shared" si="2"/>
        <v>853.92263002631375</v>
      </c>
      <c r="BH13" s="14">
        <f t="shared" si="2"/>
        <v>0</v>
      </c>
      <c r="BI13" s="14">
        <f t="shared" si="2"/>
        <v>0</v>
      </c>
      <c r="BJ13" s="14">
        <f t="shared" si="2"/>
        <v>853.92263002631375</v>
      </c>
      <c r="BK13" s="14">
        <f t="shared" si="2"/>
        <v>0</v>
      </c>
      <c r="BL13" s="14">
        <f t="shared" si="2"/>
        <v>1361.0771014448731</v>
      </c>
      <c r="BM13" s="14">
        <f t="shared" si="2"/>
        <v>0</v>
      </c>
      <c r="BN13" s="14">
        <f t="shared" si="2"/>
        <v>0</v>
      </c>
      <c r="BO13" s="14">
        <f t="shared" si="2"/>
        <v>1361.0771014448731</v>
      </c>
      <c r="BP13" s="14">
        <f t="shared" si="2"/>
        <v>0</v>
      </c>
      <c r="BQ13" s="14" t="s">
        <v>69</v>
      </c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15" customFormat="1" x14ac:dyDescent="0.25">
      <c r="A14" s="11" t="s">
        <v>80</v>
      </c>
      <c r="B14" s="12" t="s">
        <v>81</v>
      </c>
      <c r="C14" s="16" t="s">
        <v>79</v>
      </c>
      <c r="D14" s="13" t="s">
        <v>69</v>
      </c>
      <c r="E14" s="13" t="s">
        <v>69</v>
      </c>
      <c r="F14" s="13" t="s">
        <v>69</v>
      </c>
      <c r="G14" s="13" t="s">
        <v>69</v>
      </c>
      <c r="H14" s="14" t="s">
        <v>76</v>
      </c>
      <c r="I14" s="14" t="s">
        <v>76</v>
      </c>
      <c r="J14" s="14" t="s">
        <v>76</v>
      </c>
      <c r="K14" s="14" t="s">
        <v>76</v>
      </c>
      <c r="L14" s="14" t="s">
        <v>76</v>
      </c>
      <c r="M14" s="14" t="s">
        <v>76</v>
      </c>
      <c r="N14" s="14" t="s">
        <v>76</v>
      </c>
      <c r="O14" s="14" t="s">
        <v>76</v>
      </c>
      <c r="P14" s="14" t="s">
        <v>76</v>
      </c>
      <c r="Q14" s="14" t="s">
        <v>76</v>
      </c>
      <c r="R14" s="14" t="s">
        <v>76</v>
      </c>
      <c r="S14" s="14" t="s">
        <v>76</v>
      </c>
      <c r="T14" s="14" t="s">
        <v>76</v>
      </c>
      <c r="U14" s="14" t="s">
        <v>76</v>
      </c>
      <c r="V14" s="14" t="s">
        <v>76</v>
      </c>
      <c r="W14" s="14" t="s">
        <v>76</v>
      </c>
      <c r="X14" s="14" t="s">
        <v>76</v>
      </c>
      <c r="Y14" s="14" t="s">
        <v>76</v>
      </c>
      <c r="Z14" s="14" t="s">
        <v>76</v>
      </c>
      <c r="AA14" s="14" t="s">
        <v>76</v>
      </c>
      <c r="AB14" s="14" t="s">
        <v>76</v>
      </c>
      <c r="AC14" s="14" t="s">
        <v>76</v>
      </c>
      <c r="AD14" s="14" t="s">
        <v>76</v>
      </c>
      <c r="AE14" s="14" t="s">
        <v>76</v>
      </c>
      <c r="AF14" s="14" t="s">
        <v>76</v>
      </c>
      <c r="AG14" s="14" t="s">
        <v>76</v>
      </c>
      <c r="AH14" s="14" t="s">
        <v>76</v>
      </c>
      <c r="AI14" s="14" t="s">
        <v>76</v>
      </c>
      <c r="AJ14" s="14" t="s">
        <v>76</v>
      </c>
      <c r="AK14" s="14" t="s">
        <v>76</v>
      </c>
      <c r="AL14" s="14" t="s">
        <v>76</v>
      </c>
      <c r="AM14" s="14" t="s">
        <v>76</v>
      </c>
      <c r="AN14" s="14" t="s">
        <v>76</v>
      </c>
      <c r="AO14" s="14" t="s">
        <v>76</v>
      </c>
      <c r="AP14" s="14" t="s">
        <v>76</v>
      </c>
      <c r="AQ14" s="14" t="s">
        <v>76</v>
      </c>
      <c r="AR14" s="14" t="s">
        <v>76</v>
      </c>
      <c r="AS14" s="14" t="s">
        <v>76</v>
      </c>
      <c r="AT14" s="14" t="s">
        <v>76</v>
      </c>
      <c r="AU14" s="14" t="s">
        <v>76</v>
      </c>
      <c r="AV14" s="14" t="s">
        <v>76</v>
      </c>
      <c r="AW14" s="14" t="s">
        <v>76</v>
      </c>
      <c r="AX14" s="14" t="s">
        <v>76</v>
      </c>
      <c r="AY14" s="14" t="s">
        <v>76</v>
      </c>
      <c r="AZ14" s="14" t="s">
        <v>76</v>
      </c>
      <c r="BA14" s="14" t="s">
        <v>76</v>
      </c>
      <c r="BB14" s="14" t="s">
        <v>76</v>
      </c>
      <c r="BC14" s="14" t="s">
        <v>76</v>
      </c>
      <c r="BD14" s="14" t="s">
        <v>76</v>
      </c>
      <c r="BE14" s="14" t="s">
        <v>76</v>
      </c>
      <c r="BF14" s="14" t="s">
        <v>76</v>
      </c>
      <c r="BG14" s="14" t="s">
        <v>76</v>
      </c>
      <c r="BH14" s="14" t="s">
        <v>76</v>
      </c>
      <c r="BI14" s="14" t="s">
        <v>76</v>
      </c>
      <c r="BJ14" s="14" t="s">
        <v>76</v>
      </c>
      <c r="BK14" s="14" t="s">
        <v>76</v>
      </c>
      <c r="BL14" s="14" t="s">
        <v>76</v>
      </c>
      <c r="BM14" s="14" t="s">
        <v>76</v>
      </c>
      <c r="BN14" s="14" t="s">
        <v>76</v>
      </c>
      <c r="BO14" s="14" t="s">
        <v>76</v>
      </c>
      <c r="BP14" s="14" t="s">
        <v>76</v>
      </c>
      <c r="BQ14" s="14" t="s">
        <v>69</v>
      </c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15" customFormat="1" ht="47.25" x14ac:dyDescent="0.25">
      <c r="A15" s="11" t="s">
        <v>82</v>
      </c>
      <c r="B15" s="12" t="s">
        <v>83</v>
      </c>
      <c r="C15" s="16" t="s">
        <v>79</v>
      </c>
      <c r="D15" s="13" t="s">
        <v>69</v>
      </c>
      <c r="E15" s="13" t="s">
        <v>69</v>
      </c>
      <c r="F15" s="13" t="s">
        <v>69</v>
      </c>
      <c r="G15" s="13" t="s">
        <v>69</v>
      </c>
      <c r="H15" s="14" t="s">
        <v>76</v>
      </c>
      <c r="I15" s="14" t="s">
        <v>76</v>
      </c>
      <c r="J15" s="14" t="s">
        <v>76</v>
      </c>
      <c r="K15" s="14" t="s">
        <v>76</v>
      </c>
      <c r="L15" s="14" t="s">
        <v>76</v>
      </c>
      <c r="M15" s="14" t="s">
        <v>76</v>
      </c>
      <c r="N15" s="14" t="s">
        <v>76</v>
      </c>
      <c r="O15" s="14" t="s">
        <v>76</v>
      </c>
      <c r="P15" s="14" t="s">
        <v>76</v>
      </c>
      <c r="Q15" s="14" t="s">
        <v>76</v>
      </c>
      <c r="R15" s="14" t="s">
        <v>76</v>
      </c>
      <c r="S15" s="14" t="s">
        <v>76</v>
      </c>
      <c r="T15" s="14" t="s">
        <v>76</v>
      </c>
      <c r="U15" s="14" t="s">
        <v>76</v>
      </c>
      <c r="V15" s="14" t="s">
        <v>76</v>
      </c>
      <c r="W15" s="14" t="s">
        <v>76</v>
      </c>
      <c r="X15" s="14" t="s">
        <v>76</v>
      </c>
      <c r="Y15" s="14" t="s">
        <v>76</v>
      </c>
      <c r="Z15" s="14" t="s">
        <v>76</v>
      </c>
      <c r="AA15" s="14" t="s">
        <v>76</v>
      </c>
      <c r="AB15" s="14" t="s">
        <v>76</v>
      </c>
      <c r="AC15" s="14" t="s">
        <v>76</v>
      </c>
      <c r="AD15" s="14" t="s">
        <v>76</v>
      </c>
      <c r="AE15" s="14" t="s">
        <v>76</v>
      </c>
      <c r="AF15" s="14" t="s">
        <v>76</v>
      </c>
      <c r="AG15" s="14" t="s">
        <v>76</v>
      </c>
      <c r="AH15" s="14" t="s">
        <v>76</v>
      </c>
      <c r="AI15" s="14" t="s">
        <v>76</v>
      </c>
      <c r="AJ15" s="14" t="s">
        <v>76</v>
      </c>
      <c r="AK15" s="14" t="s">
        <v>76</v>
      </c>
      <c r="AL15" s="14" t="s">
        <v>76</v>
      </c>
      <c r="AM15" s="14" t="s">
        <v>76</v>
      </c>
      <c r="AN15" s="14" t="s">
        <v>76</v>
      </c>
      <c r="AO15" s="14" t="s">
        <v>76</v>
      </c>
      <c r="AP15" s="14" t="s">
        <v>76</v>
      </c>
      <c r="AQ15" s="14" t="s">
        <v>76</v>
      </c>
      <c r="AR15" s="14" t="s">
        <v>76</v>
      </c>
      <c r="AS15" s="14" t="s">
        <v>76</v>
      </c>
      <c r="AT15" s="14" t="s">
        <v>76</v>
      </c>
      <c r="AU15" s="14" t="s">
        <v>76</v>
      </c>
      <c r="AV15" s="14" t="s">
        <v>76</v>
      </c>
      <c r="AW15" s="14" t="s">
        <v>76</v>
      </c>
      <c r="AX15" s="14" t="s">
        <v>76</v>
      </c>
      <c r="AY15" s="14" t="s">
        <v>76</v>
      </c>
      <c r="AZ15" s="14" t="s">
        <v>76</v>
      </c>
      <c r="BA15" s="14" t="s">
        <v>76</v>
      </c>
      <c r="BB15" s="14" t="s">
        <v>76</v>
      </c>
      <c r="BC15" s="14" t="s">
        <v>76</v>
      </c>
      <c r="BD15" s="14" t="s">
        <v>76</v>
      </c>
      <c r="BE15" s="14" t="s">
        <v>76</v>
      </c>
      <c r="BF15" s="14" t="s">
        <v>76</v>
      </c>
      <c r="BG15" s="14" t="s">
        <v>76</v>
      </c>
      <c r="BH15" s="14" t="s">
        <v>76</v>
      </c>
      <c r="BI15" s="14" t="s">
        <v>76</v>
      </c>
      <c r="BJ15" s="14" t="s">
        <v>76</v>
      </c>
      <c r="BK15" s="14" t="s">
        <v>76</v>
      </c>
      <c r="BL15" s="14" t="s">
        <v>76</v>
      </c>
      <c r="BM15" s="14" t="s">
        <v>76</v>
      </c>
      <c r="BN15" s="14" t="s">
        <v>76</v>
      </c>
      <c r="BO15" s="14" t="s">
        <v>76</v>
      </c>
      <c r="BP15" s="14" t="s">
        <v>76</v>
      </c>
      <c r="BQ15" s="14" t="s">
        <v>69</v>
      </c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15" customFormat="1" ht="31.5" x14ac:dyDescent="0.25">
      <c r="A16" s="11" t="s">
        <v>84</v>
      </c>
      <c r="B16" s="12" t="s">
        <v>85</v>
      </c>
      <c r="C16" s="16" t="s">
        <v>79</v>
      </c>
      <c r="D16" s="13" t="s">
        <v>69</v>
      </c>
      <c r="E16" s="13" t="s">
        <v>69</v>
      </c>
      <c r="F16" s="13" t="s">
        <v>69</v>
      </c>
      <c r="G16" s="13" t="s">
        <v>69</v>
      </c>
      <c r="H16" s="14" t="s">
        <v>76</v>
      </c>
      <c r="I16" s="14" t="s">
        <v>76</v>
      </c>
      <c r="J16" s="14" t="s">
        <v>76</v>
      </c>
      <c r="K16" s="14" t="s">
        <v>76</v>
      </c>
      <c r="L16" s="14" t="s">
        <v>76</v>
      </c>
      <c r="M16" s="14" t="s">
        <v>76</v>
      </c>
      <c r="N16" s="14" t="s">
        <v>76</v>
      </c>
      <c r="O16" s="14" t="s">
        <v>76</v>
      </c>
      <c r="P16" s="14" t="s">
        <v>76</v>
      </c>
      <c r="Q16" s="14" t="s">
        <v>76</v>
      </c>
      <c r="R16" s="14" t="s">
        <v>76</v>
      </c>
      <c r="S16" s="14" t="s">
        <v>76</v>
      </c>
      <c r="T16" s="14" t="s">
        <v>76</v>
      </c>
      <c r="U16" s="14" t="s">
        <v>76</v>
      </c>
      <c r="V16" s="14" t="s">
        <v>76</v>
      </c>
      <c r="W16" s="14" t="s">
        <v>76</v>
      </c>
      <c r="X16" s="14" t="s">
        <v>76</v>
      </c>
      <c r="Y16" s="14" t="s">
        <v>76</v>
      </c>
      <c r="Z16" s="14" t="s">
        <v>76</v>
      </c>
      <c r="AA16" s="14" t="s">
        <v>76</v>
      </c>
      <c r="AB16" s="14" t="s">
        <v>76</v>
      </c>
      <c r="AC16" s="14" t="s">
        <v>76</v>
      </c>
      <c r="AD16" s="14" t="s">
        <v>76</v>
      </c>
      <c r="AE16" s="14" t="s">
        <v>76</v>
      </c>
      <c r="AF16" s="14" t="s">
        <v>76</v>
      </c>
      <c r="AG16" s="14" t="s">
        <v>76</v>
      </c>
      <c r="AH16" s="14" t="s">
        <v>76</v>
      </c>
      <c r="AI16" s="14" t="s">
        <v>76</v>
      </c>
      <c r="AJ16" s="14" t="s">
        <v>76</v>
      </c>
      <c r="AK16" s="14" t="s">
        <v>76</v>
      </c>
      <c r="AL16" s="14" t="s">
        <v>76</v>
      </c>
      <c r="AM16" s="14" t="s">
        <v>76</v>
      </c>
      <c r="AN16" s="14" t="s">
        <v>76</v>
      </c>
      <c r="AO16" s="14" t="s">
        <v>76</v>
      </c>
      <c r="AP16" s="14" t="s">
        <v>76</v>
      </c>
      <c r="AQ16" s="14" t="s">
        <v>76</v>
      </c>
      <c r="AR16" s="14" t="s">
        <v>76</v>
      </c>
      <c r="AS16" s="14" t="s">
        <v>76</v>
      </c>
      <c r="AT16" s="14" t="s">
        <v>76</v>
      </c>
      <c r="AU16" s="14" t="s">
        <v>76</v>
      </c>
      <c r="AV16" s="14" t="s">
        <v>76</v>
      </c>
      <c r="AW16" s="14" t="s">
        <v>76</v>
      </c>
      <c r="AX16" s="14" t="s">
        <v>76</v>
      </c>
      <c r="AY16" s="14" t="s">
        <v>76</v>
      </c>
      <c r="AZ16" s="14" t="s">
        <v>76</v>
      </c>
      <c r="BA16" s="14" t="s">
        <v>76</v>
      </c>
      <c r="BB16" s="14" t="s">
        <v>76</v>
      </c>
      <c r="BC16" s="14" t="s">
        <v>76</v>
      </c>
      <c r="BD16" s="14" t="s">
        <v>76</v>
      </c>
      <c r="BE16" s="14" t="s">
        <v>76</v>
      </c>
      <c r="BF16" s="14" t="s">
        <v>76</v>
      </c>
      <c r="BG16" s="14" t="s">
        <v>76</v>
      </c>
      <c r="BH16" s="14" t="s">
        <v>76</v>
      </c>
      <c r="BI16" s="14" t="s">
        <v>76</v>
      </c>
      <c r="BJ16" s="14" t="s">
        <v>76</v>
      </c>
      <c r="BK16" s="14" t="s">
        <v>76</v>
      </c>
      <c r="BL16" s="14" t="s">
        <v>76</v>
      </c>
      <c r="BM16" s="14" t="s">
        <v>76</v>
      </c>
      <c r="BN16" s="14" t="s">
        <v>76</v>
      </c>
      <c r="BO16" s="14" t="s">
        <v>76</v>
      </c>
      <c r="BP16" s="14" t="s">
        <v>76</v>
      </c>
      <c r="BQ16" s="14" t="s">
        <v>69</v>
      </c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69" s="10" customFormat="1" ht="31.5" x14ac:dyDescent="0.25">
      <c r="A17" s="17" t="s">
        <v>86</v>
      </c>
      <c r="B17" s="12" t="s">
        <v>87</v>
      </c>
      <c r="C17" s="16" t="s">
        <v>79</v>
      </c>
      <c r="D17" s="13" t="s">
        <v>69</v>
      </c>
      <c r="E17" s="13" t="s">
        <v>69</v>
      </c>
      <c r="F17" s="13" t="s">
        <v>69</v>
      </c>
      <c r="G17" s="13" t="s">
        <v>69</v>
      </c>
      <c r="H17" s="14" t="s">
        <v>76</v>
      </c>
      <c r="I17" s="14" t="s">
        <v>76</v>
      </c>
      <c r="J17" s="14" t="s">
        <v>76</v>
      </c>
      <c r="K17" s="14" t="s">
        <v>76</v>
      </c>
      <c r="L17" s="14" t="s">
        <v>76</v>
      </c>
      <c r="M17" s="14" t="s">
        <v>76</v>
      </c>
      <c r="N17" s="14" t="s">
        <v>76</v>
      </c>
      <c r="O17" s="14" t="s">
        <v>76</v>
      </c>
      <c r="P17" s="14" t="s">
        <v>76</v>
      </c>
      <c r="Q17" s="14" t="s">
        <v>76</v>
      </c>
      <c r="R17" s="14" t="s">
        <v>76</v>
      </c>
      <c r="S17" s="14" t="s">
        <v>76</v>
      </c>
      <c r="T17" s="14" t="s">
        <v>76</v>
      </c>
      <c r="U17" s="14" t="s">
        <v>76</v>
      </c>
      <c r="V17" s="14" t="s">
        <v>76</v>
      </c>
      <c r="W17" s="14" t="s">
        <v>76</v>
      </c>
      <c r="X17" s="14" t="s">
        <v>76</v>
      </c>
      <c r="Y17" s="14" t="s">
        <v>76</v>
      </c>
      <c r="Z17" s="14" t="s">
        <v>76</v>
      </c>
      <c r="AA17" s="14" t="s">
        <v>76</v>
      </c>
      <c r="AB17" s="14" t="s">
        <v>76</v>
      </c>
      <c r="AC17" s="14" t="s">
        <v>76</v>
      </c>
      <c r="AD17" s="14" t="s">
        <v>76</v>
      </c>
      <c r="AE17" s="14" t="s">
        <v>76</v>
      </c>
      <c r="AF17" s="14" t="s">
        <v>76</v>
      </c>
      <c r="AG17" s="14" t="s">
        <v>76</v>
      </c>
      <c r="AH17" s="14" t="s">
        <v>76</v>
      </c>
      <c r="AI17" s="14" t="s">
        <v>76</v>
      </c>
      <c r="AJ17" s="14" t="s">
        <v>76</v>
      </c>
      <c r="AK17" s="14" t="s">
        <v>76</v>
      </c>
      <c r="AL17" s="14" t="s">
        <v>76</v>
      </c>
      <c r="AM17" s="14" t="s">
        <v>76</v>
      </c>
      <c r="AN17" s="14" t="s">
        <v>76</v>
      </c>
      <c r="AO17" s="14" t="s">
        <v>76</v>
      </c>
      <c r="AP17" s="14" t="s">
        <v>76</v>
      </c>
      <c r="AQ17" s="14" t="s">
        <v>76</v>
      </c>
      <c r="AR17" s="14" t="s">
        <v>76</v>
      </c>
      <c r="AS17" s="14" t="s">
        <v>76</v>
      </c>
      <c r="AT17" s="14" t="s">
        <v>76</v>
      </c>
      <c r="AU17" s="14" t="s">
        <v>76</v>
      </c>
      <c r="AV17" s="14" t="s">
        <v>76</v>
      </c>
      <c r="AW17" s="14" t="s">
        <v>76</v>
      </c>
      <c r="AX17" s="14" t="s">
        <v>76</v>
      </c>
      <c r="AY17" s="14" t="s">
        <v>76</v>
      </c>
      <c r="AZ17" s="14" t="s">
        <v>76</v>
      </c>
      <c r="BA17" s="14" t="s">
        <v>76</v>
      </c>
      <c r="BB17" s="14" t="s">
        <v>76</v>
      </c>
      <c r="BC17" s="14" t="s">
        <v>76</v>
      </c>
      <c r="BD17" s="14" t="s">
        <v>76</v>
      </c>
      <c r="BE17" s="14" t="s">
        <v>76</v>
      </c>
      <c r="BF17" s="14" t="s">
        <v>76</v>
      </c>
      <c r="BG17" s="14" t="s">
        <v>76</v>
      </c>
      <c r="BH17" s="14" t="s">
        <v>76</v>
      </c>
      <c r="BI17" s="14" t="s">
        <v>76</v>
      </c>
      <c r="BJ17" s="14" t="s">
        <v>76</v>
      </c>
      <c r="BK17" s="14" t="s">
        <v>76</v>
      </c>
      <c r="BL17" s="14" t="s">
        <v>76</v>
      </c>
      <c r="BM17" s="14" t="s">
        <v>76</v>
      </c>
      <c r="BN17" s="14" t="s">
        <v>76</v>
      </c>
      <c r="BO17" s="14" t="s">
        <v>76</v>
      </c>
      <c r="BP17" s="14" t="s">
        <v>76</v>
      </c>
      <c r="BQ17" s="18" t="s">
        <v>69</v>
      </c>
    </row>
    <row r="18" spans="1:69" s="10" customFormat="1" x14ac:dyDescent="0.25">
      <c r="A18" s="17" t="s">
        <v>94</v>
      </c>
      <c r="B18" s="12" t="s">
        <v>99</v>
      </c>
      <c r="C18" s="16" t="s">
        <v>79</v>
      </c>
      <c r="D18" s="13" t="s">
        <v>69</v>
      </c>
      <c r="E18" s="13" t="s">
        <v>69</v>
      </c>
      <c r="F18" s="13" t="s">
        <v>69</v>
      </c>
      <c r="G18" s="13" t="s">
        <v>69</v>
      </c>
      <c r="H18" s="14">
        <f t="shared" ref="H18" si="3">H19</f>
        <v>1002.9788664303751</v>
      </c>
      <c r="I18" s="14" t="s">
        <v>76</v>
      </c>
      <c r="J18" s="14" t="s">
        <v>76</v>
      </c>
      <c r="K18" s="14">
        <f t="shared" ref="K18" si="4">K19</f>
        <v>1277.9695850697076</v>
      </c>
      <c r="L18" s="14" t="s">
        <v>76</v>
      </c>
      <c r="M18" s="14" t="s">
        <v>76</v>
      </c>
      <c r="N18" s="14">
        <f t="shared" ref="N18:R18" si="5">N19</f>
        <v>0</v>
      </c>
      <c r="O18" s="14">
        <f t="shared" si="5"/>
        <v>1071.2209391949875</v>
      </c>
      <c r="P18" s="14">
        <f t="shared" si="5"/>
        <v>1361.0771014448731</v>
      </c>
      <c r="Q18" s="14">
        <f t="shared" si="5"/>
        <v>605.91246061378365</v>
      </c>
      <c r="R18" s="14">
        <f t="shared" si="5"/>
        <v>1361.0771014448731</v>
      </c>
      <c r="S18" s="14">
        <f>S19</f>
        <v>248.01016941253008</v>
      </c>
      <c r="T18" s="14">
        <f t="shared" ref="T18:BP18" si="6">T19</f>
        <v>0</v>
      </c>
      <c r="U18" s="14">
        <f t="shared" si="6"/>
        <v>0</v>
      </c>
      <c r="V18" s="14">
        <f t="shared" si="6"/>
        <v>248.01016941253008</v>
      </c>
      <c r="W18" s="14">
        <f t="shared" si="6"/>
        <v>0</v>
      </c>
      <c r="X18" s="14">
        <f t="shared" si="6"/>
        <v>247.70516278036001</v>
      </c>
      <c r="Y18" s="14">
        <f t="shared" si="6"/>
        <v>0</v>
      </c>
      <c r="Z18" s="14">
        <f t="shared" si="6"/>
        <v>0</v>
      </c>
      <c r="AA18" s="14">
        <f t="shared" si="6"/>
        <v>247.70516278036001</v>
      </c>
      <c r="AB18" s="14">
        <f t="shared" si="6"/>
        <v>0</v>
      </c>
      <c r="AC18" s="14">
        <f t="shared" si="6"/>
        <v>283.07746736796651</v>
      </c>
      <c r="AD18" s="14">
        <f t="shared" si="6"/>
        <v>0</v>
      </c>
      <c r="AE18" s="14">
        <f t="shared" si="6"/>
        <v>0</v>
      </c>
      <c r="AF18" s="14">
        <f t="shared" si="6"/>
        <v>283.07746736796651</v>
      </c>
      <c r="AG18" s="14">
        <f t="shared" si="6"/>
        <v>0</v>
      </c>
      <c r="AH18" s="14">
        <f t="shared" si="6"/>
        <v>283.07746736796651</v>
      </c>
      <c r="AI18" s="14">
        <f t="shared" si="6"/>
        <v>0</v>
      </c>
      <c r="AJ18" s="14">
        <f t="shared" si="6"/>
        <v>0</v>
      </c>
      <c r="AK18" s="14">
        <f t="shared" si="6"/>
        <v>283.07746736796651</v>
      </c>
      <c r="AL18" s="14">
        <f t="shared" si="6"/>
        <v>0</v>
      </c>
      <c r="AM18" s="14">
        <f t="shared" si="6"/>
        <v>322.83499324581715</v>
      </c>
      <c r="AN18" s="14">
        <f t="shared" si="6"/>
        <v>0</v>
      </c>
      <c r="AO18" s="14">
        <f t="shared" si="6"/>
        <v>0</v>
      </c>
      <c r="AP18" s="14">
        <f t="shared" si="6"/>
        <v>322.83499324581715</v>
      </c>
      <c r="AQ18" s="14">
        <f t="shared" si="6"/>
        <v>0</v>
      </c>
      <c r="AR18" s="14">
        <f t="shared" si="6"/>
        <v>328.21557646658101</v>
      </c>
      <c r="AS18" s="14">
        <f t="shared" si="6"/>
        <v>0</v>
      </c>
      <c r="AT18" s="14">
        <f t="shared" si="6"/>
        <v>0</v>
      </c>
      <c r="AU18" s="14">
        <f t="shared" si="6"/>
        <v>328.21557646658101</v>
      </c>
      <c r="AV18" s="14">
        <f t="shared" si="6"/>
        <v>0</v>
      </c>
      <c r="AW18" s="14">
        <f t="shared" si="6"/>
        <v>358.40754924680067</v>
      </c>
      <c r="AX18" s="14">
        <f t="shared" si="6"/>
        <v>0</v>
      </c>
      <c r="AY18" s="14">
        <f t="shared" si="6"/>
        <v>0</v>
      </c>
      <c r="AZ18" s="14">
        <f t="shared" si="6"/>
        <v>358.40754924680067</v>
      </c>
      <c r="BA18" s="14">
        <f t="shared" si="6"/>
        <v>0</v>
      </c>
      <c r="BB18" s="14">
        <f t="shared" si="6"/>
        <v>391.37650836352486</v>
      </c>
      <c r="BC18" s="14">
        <f t="shared" si="6"/>
        <v>0</v>
      </c>
      <c r="BD18" s="14">
        <f t="shared" si="6"/>
        <v>0</v>
      </c>
      <c r="BE18" s="14">
        <f t="shared" si="6"/>
        <v>391.37650836352486</v>
      </c>
      <c r="BF18" s="14">
        <f t="shared" si="6"/>
        <v>0</v>
      </c>
      <c r="BG18" s="14">
        <f t="shared" si="6"/>
        <v>853.92263002631375</v>
      </c>
      <c r="BH18" s="14">
        <f t="shared" si="6"/>
        <v>0</v>
      </c>
      <c r="BI18" s="14">
        <f t="shared" si="6"/>
        <v>0</v>
      </c>
      <c r="BJ18" s="14">
        <f t="shared" si="6"/>
        <v>853.92263002631375</v>
      </c>
      <c r="BK18" s="14">
        <f t="shared" si="6"/>
        <v>0</v>
      </c>
      <c r="BL18" s="14">
        <f t="shared" si="6"/>
        <v>1361.0771014448731</v>
      </c>
      <c r="BM18" s="14">
        <f t="shared" si="6"/>
        <v>0</v>
      </c>
      <c r="BN18" s="14">
        <f t="shared" si="6"/>
        <v>0</v>
      </c>
      <c r="BO18" s="14">
        <f t="shared" si="6"/>
        <v>1361.0771014448731</v>
      </c>
      <c r="BP18" s="14">
        <f t="shared" si="6"/>
        <v>0</v>
      </c>
      <c r="BQ18" s="18" t="s">
        <v>69</v>
      </c>
    </row>
    <row r="19" spans="1:69" s="10" customFormat="1" ht="47.25" x14ac:dyDescent="0.25">
      <c r="A19" s="17" t="s">
        <v>95</v>
      </c>
      <c r="B19" s="12" t="s">
        <v>88</v>
      </c>
      <c r="C19" s="16" t="s">
        <v>79</v>
      </c>
      <c r="D19" s="13" t="s">
        <v>69</v>
      </c>
      <c r="E19" s="13" t="s">
        <v>69</v>
      </c>
      <c r="F19" s="13" t="s">
        <v>69</v>
      </c>
      <c r="G19" s="13" t="s">
        <v>69</v>
      </c>
      <c r="H19" s="14">
        <f>SUM(H21)</f>
        <v>1002.9788664303751</v>
      </c>
      <c r="I19" s="14" t="s">
        <v>76</v>
      </c>
      <c r="J19" s="14" t="s">
        <v>76</v>
      </c>
      <c r="K19" s="14">
        <f>SUM(K22)</f>
        <v>1277.9695850697076</v>
      </c>
      <c r="L19" s="14" t="s">
        <v>76</v>
      </c>
      <c r="M19" s="14" t="s">
        <v>76</v>
      </c>
      <c r="N19" s="14">
        <f t="shared" ref="N19:BP19" si="7">SUM(N22)</f>
        <v>0</v>
      </c>
      <c r="O19" s="14">
        <f t="shared" si="7"/>
        <v>1071.2209391949875</v>
      </c>
      <c r="P19" s="14">
        <f t="shared" si="7"/>
        <v>1361.0771014448731</v>
      </c>
      <c r="Q19" s="14">
        <f t="shared" si="7"/>
        <v>605.91246061378365</v>
      </c>
      <c r="R19" s="14">
        <f t="shared" si="7"/>
        <v>1361.0771014448731</v>
      </c>
      <c r="S19" s="14">
        <f t="shared" si="7"/>
        <v>248.01016941253008</v>
      </c>
      <c r="T19" s="14">
        <f t="shared" si="7"/>
        <v>0</v>
      </c>
      <c r="U19" s="14">
        <f t="shared" si="7"/>
        <v>0</v>
      </c>
      <c r="V19" s="14">
        <f t="shared" si="7"/>
        <v>248.01016941253008</v>
      </c>
      <c r="W19" s="14">
        <f t="shared" si="7"/>
        <v>0</v>
      </c>
      <c r="X19" s="14">
        <f t="shared" si="7"/>
        <v>247.70516278036001</v>
      </c>
      <c r="Y19" s="14">
        <f t="shared" si="7"/>
        <v>0</v>
      </c>
      <c r="Z19" s="14">
        <f t="shared" si="7"/>
        <v>0</v>
      </c>
      <c r="AA19" s="14">
        <f t="shared" si="7"/>
        <v>247.70516278036001</v>
      </c>
      <c r="AB19" s="14">
        <f t="shared" si="7"/>
        <v>0</v>
      </c>
      <c r="AC19" s="14">
        <f t="shared" si="7"/>
        <v>283.07746736796651</v>
      </c>
      <c r="AD19" s="14">
        <f t="shared" si="7"/>
        <v>0</v>
      </c>
      <c r="AE19" s="14">
        <f t="shared" si="7"/>
        <v>0</v>
      </c>
      <c r="AF19" s="14">
        <f t="shared" si="7"/>
        <v>283.07746736796651</v>
      </c>
      <c r="AG19" s="14">
        <f t="shared" si="7"/>
        <v>0</v>
      </c>
      <c r="AH19" s="14">
        <f t="shared" si="7"/>
        <v>283.07746736796651</v>
      </c>
      <c r="AI19" s="14">
        <f t="shared" si="7"/>
        <v>0</v>
      </c>
      <c r="AJ19" s="14">
        <f t="shared" si="7"/>
        <v>0</v>
      </c>
      <c r="AK19" s="14">
        <f t="shared" si="7"/>
        <v>283.07746736796651</v>
      </c>
      <c r="AL19" s="14">
        <f t="shared" si="7"/>
        <v>0</v>
      </c>
      <c r="AM19" s="14">
        <f t="shared" si="7"/>
        <v>322.83499324581715</v>
      </c>
      <c r="AN19" s="14">
        <f t="shared" si="7"/>
        <v>0</v>
      </c>
      <c r="AO19" s="14">
        <f t="shared" si="7"/>
        <v>0</v>
      </c>
      <c r="AP19" s="14">
        <f t="shared" si="7"/>
        <v>322.83499324581715</v>
      </c>
      <c r="AQ19" s="14">
        <f t="shared" si="7"/>
        <v>0</v>
      </c>
      <c r="AR19" s="14">
        <f t="shared" si="7"/>
        <v>328.21557646658101</v>
      </c>
      <c r="AS19" s="14">
        <f t="shared" si="7"/>
        <v>0</v>
      </c>
      <c r="AT19" s="14">
        <f t="shared" si="7"/>
        <v>0</v>
      </c>
      <c r="AU19" s="14">
        <f t="shared" si="7"/>
        <v>328.21557646658101</v>
      </c>
      <c r="AV19" s="14">
        <f t="shared" si="7"/>
        <v>0</v>
      </c>
      <c r="AW19" s="14">
        <f t="shared" si="7"/>
        <v>358.40754924680067</v>
      </c>
      <c r="AX19" s="14">
        <f t="shared" si="7"/>
        <v>0</v>
      </c>
      <c r="AY19" s="14">
        <f t="shared" si="7"/>
        <v>0</v>
      </c>
      <c r="AZ19" s="14">
        <f t="shared" si="7"/>
        <v>358.40754924680067</v>
      </c>
      <c r="BA19" s="14">
        <f t="shared" si="7"/>
        <v>0</v>
      </c>
      <c r="BB19" s="14">
        <f t="shared" si="7"/>
        <v>391.37650836352486</v>
      </c>
      <c r="BC19" s="14">
        <f t="shared" si="7"/>
        <v>0</v>
      </c>
      <c r="BD19" s="14">
        <f t="shared" si="7"/>
        <v>0</v>
      </c>
      <c r="BE19" s="14">
        <f t="shared" si="7"/>
        <v>391.37650836352486</v>
      </c>
      <c r="BF19" s="14">
        <f t="shared" si="7"/>
        <v>0</v>
      </c>
      <c r="BG19" s="14">
        <f t="shared" si="7"/>
        <v>853.92263002631375</v>
      </c>
      <c r="BH19" s="14">
        <f t="shared" si="7"/>
        <v>0</v>
      </c>
      <c r="BI19" s="14">
        <f t="shared" si="7"/>
        <v>0</v>
      </c>
      <c r="BJ19" s="14">
        <f t="shared" si="7"/>
        <v>853.92263002631375</v>
      </c>
      <c r="BK19" s="14">
        <f t="shared" si="7"/>
        <v>0</v>
      </c>
      <c r="BL19" s="14">
        <f t="shared" si="7"/>
        <v>1361.0771014448731</v>
      </c>
      <c r="BM19" s="14">
        <f t="shared" si="7"/>
        <v>0</v>
      </c>
      <c r="BN19" s="14">
        <f t="shared" si="7"/>
        <v>0</v>
      </c>
      <c r="BO19" s="14">
        <f t="shared" si="7"/>
        <v>1361.0771014448731</v>
      </c>
      <c r="BP19" s="14">
        <f t="shared" si="7"/>
        <v>0</v>
      </c>
      <c r="BQ19" s="9" t="s">
        <v>69</v>
      </c>
    </row>
    <row r="20" spans="1:69" s="10" customFormat="1" ht="31.5" x14ac:dyDescent="0.25">
      <c r="A20" s="17" t="s">
        <v>96</v>
      </c>
      <c r="B20" s="12" t="s">
        <v>89</v>
      </c>
      <c r="C20" s="16" t="s">
        <v>79</v>
      </c>
      <c r="D20" s="13" t="s">
        <v>69</v>
      </c>
      <c r="E20" s="13" t="s">
        <v>69</v>
      </c>
      <c r="F20" s="13" t="s">
        <v>69</v>
      </c>
      <c r="G20" s="13" t="s">
        <v>69</v>
      </c>
      <c r="H20" s="14" t="s">
        <v>76</v>
      </c>
      <c r="I20" s="14" t="s">
        <v>76</v>
      </c>
      <c r="J20" s="14" t="s">
        <v>76</v>
      </c>
      <c r="K20" s="14" t="s">
        <v>76</v>
      </c>
      <c r="L20" s="14" t="s">
        <v>76</v>
      </c>
      <c r="M20" s="14" t="s">
        <v>76</v>
      </c>
      <c r="N20" s="14" t="s">
        <v>76</v>
      </c>
      <c r="O20" s="14" t="s">
        <v>76</v>
      </c>
      <c r="P20" s="14" t="s">
        <v>76</v>
      </c>
      <c r="Q20" s="14" t="s">
        <v>76</v>
      </c>
      <c r="R20" s="14" t="s">
        <v>76</v>
      </c>
      <c r="S20" s="14" t="s">
        <v>76</v>
      </c>
      <c r="T20" s="14" t="s">
        <v>76</v>
      </c>
      <c r="U20" s="14" t="s">
        <v>76</v>
      </c>
      <c r="V20" s="14" t="s">
        <v>76</v>
      </c>
      <c r="W20" s="14" t="s">
        <v>76</v>
      </c>
      <c r="X20" s="14" t="s">
        <v>76</v>
      </c>
      <c r="Y20" s="14" t="s">
        <v>76</v>
      </c>
      <c r="Z20" s="14" t="s">
        <v>76</v>
      </c>
      <c r="AA20" s="14" t="s">
        <v>76</v>
      </c>
      <c r="AB20" s="14" t="s">
        <v>76</v>
      </c>
      <c r="AC20" s="14" t="s">
        <v>76</v>
      </c>
      <c r="AD20" s="14" t="s">
        <v>76</v>
      </c>
      <c r="AE20" s="14" t="s">
        <v>76</v>
      </c>
      <c r="AF20" s="14" t="s">
        <v>76</v>
      </c>
      <c r="AG20" s="14" t="s">
        <v>76</v>
      </c>
      <c r="AH20" s="14" t="s">
        <v>76</v>
      </c>
      <c r="AI20" s="14" t="s">
        <v>76</v>
      </c>
      <c r="AJ20" s="14" t="s">
        <v>76</v>
      </c>
      <c r="AK20" s="14" t="s">
        <v>76</v>
      </c>
      <c r="AL20" s="14" t="s">
        <v>76</v>
      </c>
      <c r="AM20" s="14" t="s">
        <v>76</v>
      </c>
      <c r="AN20" s="14" t="s">
        <v>76</v>
      </c>
      <c r="AO20" s="14" t="s">
        <v>76</v>
      </c>
      <c r="AP20" s="14" t="s">
        <v>76</v>
      </c>
      <c r="AQ20" s="14" t="s">
        <v>76</v>
      </c>
      <c r="AR20" s="14" t="s">
        <v>76</v>
      </c>
      <c r="AS20" s="14" t="s">
        <v>76</v>
      </c>
      <c r="AT20" s="14" t="s">
        <v>76</v>
      </c>
      <c r="AU20" s="14" t="s">
        <v>76</v>
      </c>
      <c r="AV20" s="14" t="s">
        <v>76</v>
      </c>
      <c r="AW20" s="14" t="s">
        <v>76</v>
      </c>
      <c r="AX20" s="14" t="s">
        <v>76</v>
      </c>
      <c r="AY20" s="14" t="s">
        <v>76</v>
      </c>
      <c r="AZ20" s="14" t="s">
        <v>76</v>
      </c>
      <c r="BA20" s="14" t="s">
        <v>76</v>
      </c>
      <c r="BB20" s="14" t="s">
        <v>76</v>
      </c>
      <c r="BC20" s="14" t="s">
        <v>76</v>
      </c>
      <c r="BD20" s="14" t="s">
        <v>76</v>
      </c>
      <c r="BE20" s="14" t="s">
        <v>76</v>
      </c>
      <c r="BF20" s="14" t="s">
        <v>76</v>
      </c>
      <c r="BG20" s="14" t="s">
        <v>76</v>
      </c>
      <c r="BH20" s="14" t="s">
        <v>76</v>
      </c>
      <c r="BI20" s="14" t="s">
        <v>76</v>
      </c>
      <c r="BJ20" s="14" t="s">
        <v>76</v>
      </c>
      <c r="BK20" s="14" t="s">
        <v>76</v>
      </c>
      <c r="BL20" s="14" t="s">
        <v>76</v>
      </c>
      <c r="BM20" s="14" t="s">
        <v>76</v>
      </c>
      <c r="BN20" s="14" t="s">
        <v>76</v>
      </c>
      <c r="BO20" s="14" t="s">
        <v>76</v>
      </c>
      <c r="BP20" s="14" t="s">
        <v>76</v>
      </c>
      <c r="BQ20" s="9" t="s">
        <v>69</v>
      </c>
    </row>
    <row r="21" spans="1:69" s="10" customFormat="1" ht="47.25" x14ac:dyDescent="0.25">
      <c r="A21" s="17" t="s">
        <v>97</v>
      </c>
      <c r="B21" s="12" t="s">
        <v>90</v>
      </c>
      <c r="C21" s="16" t="s">
        <v>79</v>
      </c>
      <c r="D21" s="13" t="s">
        <v>69</v>
      </c>
      <c r="E21" s="13" t="s">
        <v>69</v>
      </c>
      <c r="F21" s="13" t="s">
        <v>69</v>
      </c>
      <c r="G21" s="13" t="s">
        <v>69</v>
      </c>
      <c r="H21" s="14">
        <f>H22</f>
        <v>1002.9788664303751</v>
      </c>
      <c r="I21" s="14" t="s">
        <v>76</v>
      </c>
      <c r="J21" s="14" t="s">
        <v>76</v>
      </c>
      <c r="K21" s="14">
        <f t="shared" ref="K21" si="8">K22</f>
        <v>1277.9695850697076</v>
      </c>
      <c r="L21" s="14" t="s">
        <v>76</v>
      </c>
      <c r="M21" s="14" t="s">
        <v>76</v>
      </c>
      <c r="N21" s="14" t="str">
        <f t="shared" ref="N21:BP21" si="9">N22</f>
        <v>нд</v>
      </c>
      <c r="O21" s="14">
        <f>Q21</f>
        <v>605.91246061378365</v>
      </c>
      <c r="P21" s="14">
        <f>R21</f>
        <v>1361.0771014448731</v>
      </c>
      <c r="Q21" s="14">
        <f t="shared" si="9"/>
        <v>605.91246061378365</v>
      </c>
      <c r="R21" s="14">
        <f t="shared" si="9"/>
        <v>1361.0771014448731</v>
      </c>
      <c r="S21" s="14">
        <f t="shared" si="9"/>
        <v>248.01016941253008</v>
      </c>
      <c r="T21" s="14">
        <f t="shared" si="9"/>
        <v>0</v>
      </c>
      <c r="U21" s="14">
        <f t="shared" si="9"/>
        <v>0</v>
      </c>
      <c r="V21" s="14">
        <f t="shared" si="9"/>
        <v>248.01016941253008</v>
      </c>
      <c r="W21" s="14">
        <f t="shared" si="9"/>
        <v>0</v>
      </c>
      <c r="X21" s="14">
        <f t="shared" si="9"/>
        <v>247.70516278036001</v>
      </c>
      <c r="Y21" s="14">
        <f t="shared" si="9"/>
        <v>0</v>
      </c>
      <c r="Z21" s="14">
        <f t="shared" si="9"/>
        <v>0</v>
      </c>
      <c r="AA21" s="14">
        <f t="shared" si="9"/>
        <v>247.70516278036001</v>
      </c>
      <c r="AB21" s="14">
        <f t="shared" si="9"/>
        <v>0</v>
      </c>
      <c r="AC21" s="14">
        <f t="shared" si="9"/>
        <v>283.07746736796651</v>
      </c>
      <c r="AD21" s="14">
        <f t="shared" si="9"/>
        <v>0</v>
      </c>
      <c r="AE21" s="14">
        <f t="shared" si="9"/>
        <v>0</v>
      </c>
      <c r="AF21" s="14">
        <f t="shared" si="9"/>
        <v>283.07746736796651</v>
      </c>
      <c r="AG21" s="14">
        <f t="shared" si="9"/>
        <v>0</v>
      </c>
      <c r="AH21" s="14">
        <f t="shared" si="9"/>
        <v>283.07746736796651</v>
      </c>
      <c r="AI21" s="14">
        <f t="shared" si="9"/>
        <v>0</v>
      </c>
      <c r="AJ21" s="14">
        <f t="shared" si="9"/>
        <v>0</v>
      </c>
      <c r="AK21" s="14">
        <f t="shared" si="9"/>
        <v>283.07746736796651</v>
      </c>
      <c r="AL21" s="14">
        <f t="shared" si="9"/>
        <v>0</v>
      </c>
      <c r="AM21" s="14">
        <f t="shared" si="9"/>
        <v>322.83499324581715</v>
      </c>
      <c r="AN21" s="14">
        <f t="shared" si="9"/>
        <v>0</v>
      </c>
      <c r="AO21" s="14">
        <f t="shared" si="9"/>
        <v>0</v>
      </c>
      <c r="AP21" s="14">
        <f t="shared" si="9"/>
        <v>322.83499324581715</v>
      </c>
      <c r="AQ21" s="14">
        <f t="shared" si="9"/>
        <v>0</v>
      </c>
      <c r="AR21" s="14">
        <f t="shared" si="9"/>
        <v>328.21557646658101</v>
      </c>
      <c r="AS21" s="14">
        <f t="shared" si="9"/>
        <v>0</v>
      </c>
      <c r="AT21" s="14">
        <f t="shared" si="9"/>
        <v>0</v>
      </c>
      <c r="AU21" s="14">
        <f t="shared" si="9"/>
        <v>328.21557646658101</v>
      </c>
      <c r="AV21" s="14">
        <f t="shared" si="9"/>
        <v>0</v>
      </c>
      <c r="AW21" s="14">
        <f t="shared" si="9"/>
        <v>358.40754924680067</v>
      </c>
      <c r="AX21" s="14">
        <f t="shared" si="9"/>
        <v>0</v>
      </c>
      <c r="AY21" s="14">
        <f t="shared" si="9"/>
        <v>0</v>
      </c>
      <c r="AZ21" s="14">
        <f t="shared" si="9"/>
        <v>358.40754924680067</v>
      </c>
      <c r="BA21" s="14">
        <f t="shared" si="9"/>
        <v>0</v>
      </c>
      <c r="BB21" s="14">
        <f t="shared" si="9"/>
        <v>391.37650836352486</v>
      </c>
      <c r="BC21" s="14">
        <f t="shared" si="9"/>
        <v>0</v>
      </c>
      <c r="BD21" s="14">
        <f t="shared" si="9"/>
        <v>0</v>
      </c>
      <c r="BE21" s="14">
        <f t="shared" si="9"/>
        <v>391.37650836352486</v>
      </c>
      <c r="BF21" s="14">
        <f t="shared" si="9"/>
        <v>0</v>
      </c>
      <c r="BG21" s="14">
        <f t="shared" si="9"/>
        <v>853.92263002631375</v>
      </c>
      <c r="BH21" s="14">
        <f t="shared" si="9"/>
        <v>0</v>
      </c>
      <c r="BI21" s="14">
        <f t="shared" si="9"/>
        <v>0</v>
      </c>
      <c r="BJ21" s="14">
        <f t="shared" si="9"/>
        <v>853.92263002631375</v>
      </c>
      <c r="BK21" s="14">
        <f t="shared" si="9"/>
        <v>0</v>
      </c>
      <c r="BL21" s="14">
        <f t="shared" si="9"/>
        <v>1361.0771014448731</v>
      </c>
      <c r="BM21" s="14">
        <f t="shared" si="9"/>
        <v>0</v>
      </c>
      <c r="BN21" s="14">
        <f t="shared" si="9"/>
        <v>0</v>
      </c>
      <c r="BO21" s="14">
        <f t="shared" si="9"/>
        <v>1361.0771014448731</v>
      </c>
      <c r="BP21" s="14">
        <f t="shared" si="9"/>
        <v>0</v>
      </c>
      <c r="BQ21" s="9" t="s">
        <v>69</v>
      </c>
    </row>
    <row r="22" spans="1:69" s="15" customFormat="1" ht="47.25" x14ac:dyDescent="0.25">
      <c r="A22" s="19" t="s">
        <v>97</v>
      </c>
      <c r="B22" s="20" t="s">
        <v>91</v>
      </c>
      <c r="C22" s="21" t="s">
        <v>98</v>
      </c>
      <c r="D22" s="16" t="s">
        <v>100</v>
      </c>
      <c r="E22" s="16" t="s">
        <v>372</v>
      </c>
      <c r="F22" s="16" t="s">
        <v>92</v>
      </c>
      <c r="G22" s="16" t="s">
        <v>373</v>
      </c>
      <c r="H22" s="23">
        <v>1002.9788664303751</v>
      </c>
      <c r="I22" s="23" t="s">
        <v>76</v>
      </c>
      <c r="J22" s="21" t="s">
        <v>76</v>
      </c>
      <c r="K22" s="23">
        <v>1277.9695850697076</v>
      </c>
      <c r="L22" s="23" t="s">
        <v>76</v>
      </c>
      <c r="M22" s="24" t="s">
        <v>76</v>
      </c>
      <c r="N22" s="24" t="s">
        <v>76</v>
      </c>
      <c r="O22" s="23">
        <v>1071.2209391949875</v>
      </c>
      <c r="P22" s="23">
        <f>BL22</f>
        <v>1361.0771014448731</v>
      </c>
      <c r="Q22" s="22">
        <f>AF22+AP22</f>
        <v>605.91246061378365</v>
      </c>
      <c r="R22" s="22">
        <f>AH22+AR22+AW22+BB22</f>
        <v>1361.0771014448731</v>
      </c>
      <c r="S22" s="23">
        <f>V22</f>
        <v>248.01016941253008</v>
      </c>
      <c r="T22" s="23">
        <v>0</v>
      </c>
      <c r="U22" s="23">
        <v>0</v>
      </c>
      <c r="V22" s="23">
        <v>248.01016941253008</v>
      </c>
      <c r="W22" s="23">
        <v>0</v>
      </c>
      <c r="X22" s="23">
        <f>AA22</f>
        <v>247.70516278036001</v>
      </c>
      <c r="Y22" s="23">
        <v>0</v>
      </c>
      <c r="Z22" s="23">
        <v>0</v>
      </c>
      <c r="AA22" s="23">
        <v>247.70516278036001</v>
      </c>
      <c r="AB22" s="23">
        <v>0</v>
      </c>
      <c r="AC22" s="22">
        <f>AF22</f>
        <v>283.07746736796651</v>
      </c>
      <c r="AD22" s="23">
        <v>0</v>
      </c>
      <c r="AE22" s="23">
        <v>0</v>
      </c>
      <c r="AF22" s="23">
        <v>283.07746736796651</v>
      </c>
      <c r="AG22" s="23">
        <v>0</v>
      </c>
      <c r="AH22" s="22">
        <f>AK22</f>
        <v>283.07746736796651</v>
      </c>
      <c r="AI22" s="23">
        <v>0</v>
      </c>
      <c r="AJ22" s="23">
        <v>0</v>
      </c>
      <c r="AK22" s="23">
        <v>283.07746736796651</v>
      </c>
      <c r="AL22" s="23">
        <v>0</v>
      </c>
      <c r="AM22" s="22">
        <f>AP22</f>
        <v>322.83499324581715</v>
      </c>
      <c r="AN22" s="23">
        <v>0</v>
      </c>
      <c r="AO22" s="23">
        <v>0</v>
      </c>
      <c r="AP22" s="23">
        <v>322.83499324581715</v>
      </c>
      <c r="AQ22" s="23">
        <v>0</v>
      </c>
      <c r="AR22" s="22">
        <f>AU22</f>
        <v>328.21557646658101</v>
      </c>
      <c r="AS22" s="23">
        <v>0</v>
      </c>
      <c r="AT22" s="23">
        <v>0</v>
      </c>
      <c r="AU22" s="23">
        <v>328.21557646658101</v>
      </c>
      <c r="AV22" s="23">
        <v>0</v>
      </c>
      <c r="AW22" s="22">
        <f>AZ22</f>
        <v>358.40754924680067</v>
      </c>
      <c r="AX22" s="23">
        <v>0</v>
      </c>
      <c r="AY22" s="23">
        <v>0</v>
      </c>
      <c r="AZ22" s="23">
        <v>358.40754924680067</v>
      </c>
      <c r="BA22" s="23">
        <v>0</v>
      </c>
      <c r="BB22" s="22">
        <f>BE22</f>
        <v>391.37650836352486</v>
      </c>
      <c r="BC22" s="23">
        <v>0</v>
      </c>
      <c r="BD22" s="23">
        <v>0</v>
      </c>
      <c r="BE22" s="23">
        <v>391.37650836352486</v>
      </c>
      <c r="BF22" s="23">
        <v>0</v>
      </c>
      <c r="BG22" s="23">
        <f>BJ22</f>
        <v>853.92263002631375</v>
      </c>
      <c r="BH22" s="23">
        <f t="shared" ref="BH22:BI22" si="10">AN22+AD22+T22</f>
        <v>0</v>
      </c>
      <c r="BI22" s="23">
        <f t="shared" si="10"/>
        <v>0</v>
      </c>
      <c r="BJ22" s="23">
        <f>AP22+AF22+V22</f>
        <v>853.92263002631375</v>
      </c>
      <c r="BK22" s="23">
        <f t="shared" ref="BK22" si="11">AQ22+AG22+W22</f>
        <v>0</v>
      </c>
      <c r="BL22" s="23">
        <f>AH22+AR22+AW22+BB22</f>
        <v>1361.0771014448731</v>
      </c>
      <c r="BM22" s="23">
        <f>AI22+AS22+AX22+BC22</f>
        <v>0</v>
      </c>
      <c r="BN22" s="23">
        <f>AJ22+AT22+AY22+BD22</f>
        <v>0</v>
      </c>
      <c r="BO22" s="23">
        <f>AK22+AU22+AZ22+BE22</f>
        <v>1361.0771014448731</v>
      </c>
      <c r="BP22" s="23">
        <f>AL22+AV22+BA22+BF22</f>
        <v>0</v>
      </c>
      <c r="BQ22" s="25" t="s">
        <v>69</v>
      </c>
    </row>
    <row r="23" spans="1:69" s="15" customFormat="1" hidden="1" x14ac:dyDescent="0.25">
      <c r="A23" s="11"/>
      <c r="B23" s="26"/>
      <c r="C23" s="9"/>
      <c r="D23" s="17"/>
      <c r="E23" s="17"/>
      <c r="F23" s="17"/>
      <c r="G23" s="17"/>
      <c r="H23" s="27"/>
      <c r="I23" s="27"/>
      <c r="J23" s="18"/>
      <c r="K23" s="27"/>
      <c r="L23" s="27"/>
      <c r="M23" s="14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5"/>
    </row>
    <row r="24" spans="1:69" s="15" customFormat="1" hidden="1" x14ac:dyDescent="0.25">
      <c r="A24" s="19"/>
      <c r="B24" s="20"/>
      <c r="C24" s="21"/>
      <c r="D24" s="16"/>
      <c r="E24" s="16"/>
      <c r="F24" s="16"/>
      <c r="G24" s="16"/>
      <c r="H24" s="23"/>
      <c r="I24" s="23"/>
      <c r="J24" s="21"/>
      <c r="K24" s="23"/>
      <c r="L24" s="23"/>
      <c r="M24" s="24"/>
      <c r="N24" s="23"/>
      <c r="O24" s="23"/>
      <c r="P24" s="23"/>
      <c r="Q24" s="22"/>
      <c r="R24" s="22"/>
      <c r="S24" s="22"/>
      <c r="T24" s="23"/>
      <c r="U24" s="23"/>
      <c r="V24" s="23"/>
      <c r="W24" s="23"/>
      <c r="X24" s="22"/>
      <c r="Y24" s="23"/>
      <c r="Z24" s="23"/>
      <c r="AA24" s="23"/>
      <c r="AB24" s="23"/>
      <c r="AC24" s="22"/>
      <c r="AD24" s="23"/>
      <c r="AE24" s="23"/>
      <c r="AF24" s="23"/>
      <c r="AG24" s="23"/>
      <c r="AH24" s="22"/>
      <c r="AI24" s="23"/>
      <c r="AJ24" s="23"/>
      <c r="AK24" s="23"/>
      <c r="AL24" s="23"/>
      <c r="AM24" s="22"/>
      <c r="AN24" s="23"/>
      <c r="AO24" s="23"/>
      <c r="AP24" s="23"/>
      <c r="AQ24" s="23"/>
      <c r="AR24" s="22"/>
      <c r="AS24" s="23"/>
      <c r="AT24" s="23"/>
      <c r="AU24" s="23"/>
      <c r="AV24" s="23"/>
      <c r="AW24" s="22"/>
      <c r="AX24" s="23"/>
      <c r="AY24" s="23"/>
      <c r="AZ24" s="23"/>
      <c r="BA24" s="23"/>
      <c r="BB24" s="22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5"/>
    </row>
    <row r="26" spans="1:69" x14ac:dyDescent="0.25">
      <c r="O26" s="28"/>
    </row>
    <row r="27" spans="1:69" x14ac:dyDescent="0.25">
      <c r="BB27" s="112" t="s">
        <v>363</v>
      </c>
      <c r="BM27" s="112" t="s">
        <v>365</v>
      </c>
    </row>
    <row r="28" spans="1:69" x14ac:dyDescent="0.25">
      <c r="BB28" s="112" t="s">
        <v>364</v>
      </c>
    </row>
  </sheetData>
  <mergeCells count="32">
    <mergeCell ref="S9:W9"/>
    <mergeCell ref="X9:AB9"/>
    <mergeCell ref="AC9:AG9"/>
    <mergeCell ref="AH9:AL9"/>
    <mergeCell ref="BL9:BP9"/>
    <mergeCell ref="AM9:AQ9"/>
    <mergeCell ref="AR9:AV9"/>
    <mergeCell ref="AW9:BA9"/>
    <mergeCell ref="BB9:BF9"/>
    <mergeCell ref="BG9:BK9"/>
    <mergeCell ref="A7:BQ7"/>
    <mergeCell ref="A8:A10"/>
    <mergeCell ref="B8:B10"/>
    <mergeCell ref="C8:C10"/>
    <mergeCell ref="D8:D10"/>
    <mergeCell ref="E8:E10"/>
    <mergeCell ref="F8:G9"/>
    <mergeCell ref="H8:M8"/>
    <mergeCell ref="N8:N10"/>
    <mergeCell ref="O8:P9"/>
    <mergeCell ref="Q8:R9"/>
    <mergeCell ref="S8:AB8"/>
    <mergeCell ref="AC8:BP8"/>
    <mergeCell ref="BQ8:BQ10"/>
    <mergeCell ref="H9:J9"/>
    <mergeCell ref="K9:M9"/>
    <mergeCell ref="A6:AB6"/>
    <mergeCell ref="A1:BQ1"/>
    <mergeCell ref="A2:BQ2"/>
    <mergeCell ref="A3:CA3"/>
    <mergeCell ref="A4:CA4"/>
    <mergeCell ref="A5:CA5"/>
  </mergeCells>
  <printOptions horizontalCentered="1"/>
  <pageMargins left="0.47" right="0.16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2" manualBreakCount="2">
    <brk id="28" max="29" man="1"/>
    <brk id="53" max="2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zoomScale="85" zoomScaleNormal="85" zoomScaleSheetLayoutView="90" workbookViewId="0">
      <selection activeCell="I17" sqref="I17"/>
    </sheetView>
  </sheetViews>
  <sheetFormatPr defaultColWidth="9" defaultRowHeight="15" x14ac:dyDescent="0.25"/>
  <cols>
    <col min="1" max="1" width="10.5" style="109" customWidth="1"/>
    <col min="2" max="2" width="37.375" style="73" customWidth="1"/>
    <col min="3" max="3" width="28.125" style="73" customWidth="1"/>
    <col min="4" max="4" width="10.875" style="73" customWidth="1"/>
    <col min="5" max="5" width="8.5" style="73" customWidth="1"/>
    <col min="6" max="6" width="9.5" style="73" customWidth="1"/>
    <col min="7" max="7" width="9.75" style="73" customWidth="1"/>
    <col min="8" max="8" width="9.375" style="73" customWidth="1"/>
    <col min="9" max="16384" width="9" style="73"/>
  </cols>
  <sheetData>
    <row r="1" spans="1:8" ht="46.5" customHeight="1" x14ac:dyDescent="0.25">
      <c r="A1" s="210" t="s">
        <v>353</v>
      </c>
      <c r="B1" s="210"/>
      <c r="C1" s="210"/>
      <c r="D1" s="210"/>
      <c r="E1" s="210"/>
      <c r="F1" s="210"/>
      <c r="G1" s="210"/>
      <c r="H1" s="210"/>
    </row>
    <row r="2" spans="1:8" ht="15.75" x14ac:dyDescent="0.25">
      <c r="A2" s="211"/>
      <c r="B2" s="211"/>
      <c r="C2" s="211"/>
      <c r="D2" s="211"/>
      <c r="E2" s="211"/>
      <c r="F2" s="211"/>
      <c r="G2" s="211"/>
      <c r="H2" s="211"/>
    </row>
    <row r="3" spans="1:8" s="74" customFormat="1" ht="18.75" x14ac:dyDescent="0.25">
      <c r="A3" s="147" t="str">
        <f>'1'!A3</f>
        <v>Субъект электроэнергетики: филиал "Росатом Энергосбыт" Смоленск АО "Росатом Энергосбыт"</v>
      </c>
      <c r="B3" s="147"/>
      <c r="C3" s="147"/>
      <c r="D3" s="147"/>
      <c r="E3" s="147"/>
      <c r="F3" s="147"/>
      <c r="G3" s="147"/>
      <c r="H3" s="147"/>
    </row>
    <row r="4" spans="1:8" s="74" customFormat="1" ht="18.75" x14ac:dyDescent="0.25">
      <c r="A4" s="147" t="str">
        <f>'1'!A4</f>
        <v>ОГРН: 1027700050278</v>
      </c>
      <c r="B4" s="147"/>
      <c r="C4" s="147"/>
      <c r="D4" s="147"/>
      <c r="E4" s="147"/>
      <c r="F4" s="147"/>
      <c r="G4" s="147"/>
      <c r="H4" s="147"/>
    </row>
    <row r="5" spans="1:8" s="74" customFormat="1" ht="18.75" x14ac:dyDescent="0.25">
      <c r="A5" s="147" t="str">
        <f>'1'!A5</f>
        <v>Год раскрытия информации: 2026</v>
      </c>
      <c r="B5" s="147"/>
      <c r="C5" s="147"/>
      <c r="D5" s="147"/>
      <c r="E5" s="147"/>
      <c r="F5" s="147"/>
      <c r="G5" s="147"/>
      <c r="H5" s="147"/>
    </row>
    <row r="6" spans="1:8" s="99" customFormat="1" x14ac:dyDescent="0.25">
      <c r="A6" s="212"/>
      <c r="B6" s="212"/>
      <c r="C6" s="212"/>
      <c r="D6" s="212"/>
      <c r="E6" s="212"/>
      <c r="F6" s="212"/>
      <c r="G6" s="212"/>
      <c r="H6" s="212"/>
    </row>
    <row r="7" spans="1:8" s="100" customFormat="1" ht="34.5" customHeight="1" x14ac:dyDescent="0.25">
      <c r="A7" s="208" t="s">
        <v>348</v>
      </c>
      <c r="B7" s="209" t="s">
        <v>354</v>
      </c>
      <c r="C7" s="209" t="s">
        <v>355</v>
      </c>
      <c r="D7" s="209" t="s">
        <v>356</v>
      </c>
      <c r="E7" s="209"/>
      <c r="F7" s="209"/>
      <c r="G7" s="209"/>
      <c r="H7" s="209"/>
    </row>
    <row r="8" spans="1:8" s="99" customFormat="1" ht="74.25" customHeight="1" x14ac:dyDescent="0.25">
      <c r="A8" s="208"/>
      <c r="B8" s="209"/>
      <c r="C8" s="209"/>
      <c r="D8" s="123" t="s">
        <v>110</v>
      </c>
      <c r="E8" s="123" t="s">
        <v>111</v>
      </c>
      <c r="F8" s="123" t="s">
        <v>112</v>
      </c>
      <c r="G8" s="123" t="s">
        <v>113</v>
      </c>
      <c r="H8" s="101" t="s">
        <v>375</v>
      </c>
    </row>
    <row r="9" spans="1:8" s="99" customFormat="1" ht="15.75" customHeight="1" x14ac:dyDescent="0.25">
      <c r="A9" s="102">
        <v>1</v>
      </c>
      <c r="B9" s="101">
        <v>2</v>
      </c>
      <c r="C9" s="102">
        <v>3</v>
      </c>
      <c r="D9" s="103" t="s">
        <v>357</v>
      </c>
      <c r="E9" s="104" t="s">
        <v>358</v>
      </c>
      <c r="F9" s="103" t="s">
        <v>359</v>
      </c>
      <c r="G9" s="104" t="s">
        <v>360</v>
      </c>
      <c r="H9" s="103" t="s">
        <v>361</v>
      </c>
    </row>
    <row r="10" spans="1:8" s="72" customFormat="1" ht="127.5" customHeight="1" x14ac:dyDescent="0.25">
      <c r="A10" s="105">
        <v>1</v>
      </c>
      <c r="B10" s="106" t="s">
        <v>362</v>
      </c>
      <c r="C10" s="101">
        <v>2025</v>
      </c>
      <c r="D10" s="114">
        <v>109</v>
      </c>
      <c r="E10" s="107">
        <v>105.1</v>
      </c>
      <c r="F10" s="107">
        <v>104</v>
      </c>
      <c r="G10" s="108">
        <v>104</v>
      </c>
      <c r="H10" s="108">
        <v>104</v>
      </c>
    </row>
    <row r="13" spans="1:8" ht="15.75" x14ac:dyDescent="0.25">
      <c r="B13" s="112" t="s">
        <v>363</v>
      </c>
      <c r="C13" s="1"/>
      <c r="D13" s="1"/>
      <c r="E13" s="1"/>
      <c r="F13" s="112" t="s">
        <v>365</v>
      </c>
      <c r="G13" s="1"/>
    </row>
    <row r="14" spans="1:8" ht="15.75" x14ac:dyDescent="0.25">
      <c r="B14" s="112" t="s">
        <v>364</v>
      </c>
      <c r="C14" s="1"/>
      <c r="D14" s="1"/>
      <c r="E14" s="1"/>
      <c r="F14" s="1"/>
      <c r="G14" s="1"/>
    </row>
  </sheetData>
  <mergeCells count="10">
    <mergeCell ref="A7:A8"/>
    <mergeCell ref="B7:B8"/>
    <mergeCell ref="C7:C8"/>
    <mergeCell ref="D7:H7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28"/>
  <sheetViews>
    <sheetView zoomScale="80" zoomScaleNormal="80" zoomScaleSheetLayoutView="70" workbookViewId="0">
      <pane xSplit="2" ySplit="10" topLeftCell="X17" activePane="bottomRight" state="frozen"/>
      <selection pane="topRight" activeCell="C1" sqref="C1"/>
      <selection pane="bottomLeft" activeCell="A11" sqref="A11"/>
      <selection pane="bottomRight" activeCell="Z22" sqref="Z22"/>
    </sheetView>
  </sheetViews>
  <sheetFormatPr defaultColWidth="9" defaultRowHeight="15.75" x14ac:dyDescent="0.25"/>
  <cols>
    <col min="1" max="1" width="15.5" style="35" customWidth="1"/>
    <col min="2" max="2" width="30.625" style="35" customWidth="1"/>
    <col min="3" max="3" width="16.375" style="35" customWidth="1"/>
    <col min="4" max="4" width="7.625" style="35" customWidth="1"/>
    <col min="5" max="5" width="7.25" style="35" customWidth="1"/>
    <col min="6" max="6" width="14.125" style="35" customWidth="1"/>
    <col min="7" max="7" width="15.625" style="35" customWidth="1"/>
    <col min="8" max="8" width="16" style="35" customWidth="1"/>
    <col min="9" max="9" width="19" style="35" customWidth="1"/>
    <col min="10" max="10" width="16.5" style="35" customWidth="1"/>
    <col min="11" max="11" width="8.375" style="35" customWidth="1"/>
    <col min="12" max="12" width="7.5" style="1" customWidth="1"/>
    <col min="13" max="13" width="9.5" style="1" customWidth="1"/>
    <col min="14" max="14" width="8.75" style="1" customWidth="1"/>
    <col min="15" max="15" width="9.25" style="1" customWidth="1"/>
    <col min="16" max="16" width="8.625" style="1" bestFit="1" customWidth="1"/>
    <col min="17" max="20" width="9.25" style="1" customWidth="1"/>
    <col min="21" max="21" width="17.25" style="1" customWidth="1"/>
    <col min="22" max="22" width="20" style="1" customWidth="1"/>
    <col min="23" max="23" width="16" style="1" customWidth="1"/>
    <col min="24" max="24" width="15.875" style="1" customWidth="1"/>
    <col min="25" max="32" width="16.625" style="1" customWidth="1"/>
    <col min="33" max="33" width="21.125" style="1" customWidth="1"/>
    <col min="34" max="34" width="7.25" style="1" customWidth="1"/>
    <col min="35" max="16384" width="9" style="35"/>
  </cols>
  <sheetData>
    <row r="1" spans="1:34" ht="18.75" x14ac:dyDescent="0.3">
      <c r="A1" s="126" t="s">
        <v>102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34" ht="18.75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32"/>
    </row>
    <row r="3" spans="1:34" ht="18.75" x14ac:dyDescent="0.25">
      <c r="A3" s="147" t="str">
        <f>'1'!A3</f>
        <v>Субъект электроэнергетики: филиал "Росатом Энергосбыт" Смоленск АО "Росатом Энергосбыт"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36"/>
    </row>
    <row r="4" spans="1:34" ht="18.75" x14ac:dyDescent="0.3">
      <c r="A4" s="128" t="str">
        <f>'1'!A4</f>
        <v>ОГРН: 1027700050278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</row>
    <row r="5" spans="1:34" ht="18.75" x14ac:dyDescent="0.3">
      <c r="A5" s="128" t="str">
        <f>'1'!A5</f>
        <v>Год раскрытия информации: 2026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37"/>
    </row>
    <row r="6" spans="1:34" ht="18.75" x14ac:dyDescent="0.3">
      <c r="A6" s="128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34"/>
    </row>
    <row r="7" spans="1:34" s="38" customFormat="1" ht="15.75" customHeight="1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</row>
    <row r="8" spans="1:34" ht="52.15" customHeight="1" x14ac:dyDescent="0.25">
      <c r="A8" s="130" t="s">
        <v>0</v>
      </c>
      <c r="B8" s="130" t="s">
        <v>1</v>
      </c>
      <c r="C8" s="130" t="s">
        <v>2</v>
      </c>
      <c r="D8" s="132" t="s">
        <v>103</v>
      </c>
      <c r="E8" s="132" t="s">
        <v>4</v>
      </c>
      <c r="F8" s="131" t="s">
        <v>5</v>
      </c>
      <c r="G8" s="131"/>
      <c r="H8" s="149" t="s">
        <v>104</v>
      </c>
      <c r="I8" s="149"/>
      <c r="J8" s="150" t="s">
        <v>380</v>
      </c>
      <c r="K8" s="131" t="s">
        <v>105</v>
      </c>
      <c r="L8" s="131"/>
      <c r="M8" s="131"/>
      <c r="N8" s="131"/>
      <c r="O8" s="131"/>
      <c r="P8" s="131"/>
      <c r="Q8" s="131"/>
      <c r="R8" s="131"/>
      <c r="S8" s="131"/>
      <c r="T8" s="131"/>
      <c r="U8" s="130" t="s">
        <v>106</v>
      </c>
      <c r="V8" s="131"/>
      <c r="W8" s="130" t="s">
        <v>377</v>
      </c>
      <c r="X8" s="131" t="s">
        <v>69</v>
      </c>
      <c r="Y8" s="131" t="s">
        <v>107</v>
      </c>
      <c r="Z8" s="131"/>
      <c r="AA8" s="131"/>
      <c r="AB8" s="131"/>
      <c r="AC8" s="131"/>
      <c r="AD8" s="131"/>
      <c r="AE8" s="131"/>
      <c r="AF8" s="131"/>
      <c r="AG8" s="131" t="s">
        <v>108</v>
      </c>
    </row>
    <row r="9" spans="1:34" ht="42" customHeight="1" x14ac:dyDescent="0.25">
      <c r="A9" s="131"/>
      <c r="B9" s="131"/>
      <c r="C9" s="131"/>
      <c r="D9" s="132"/>
      <c r="E9" s="132"/>
      <c r="F9" s="131"/>
      <c r="G9" s="131"/>
      <c r="H9" s="149"/>
      <c r="I9" s="149"/>
      <c r="J9" s="149"/>
      <c r="K9" s="131" t="s">
        <v>11</v>
      </c>
      <c r="L9" s="131"/>
      <c r="M9" s="131"/>
      <c r="N9" s="131"/>
      <c r="O9" s="131"/>
      <c r="P9" s="131" t="s">
        <v>109</v>
      </c>
      <c r="Q9" s="131"/>
      <c r="R9" s="131"/>
      <c r="S9" s="131"/>
      <c r="T9" s="131"/>
      <c r="U9" s="130" t="s">
        <v>378</v>
      </c>
      <c r="V9" s="130" t="s">
        <v>379</v>
      </c>
      <c r="W9" s="131" t="s">
        <v>69</v>
      </c>
      <c r="X9" s="131" t="s">
        <v>69</v>
      </c>
      <c r="Y9" s="151" t="s">
        <v>111</v>
      </c>
      <c r="Z9" s="152" t="s">
        <v>69</v>
      </c>
      <c r="AA9" s="151" t="s">
        <v>112</v>
      </c>
      <c r="AB9" s="152" t="s">
        <v>69</v>
      </c>
      <c r="AC9" s="122" t="s">
        <v>113</v>
      </c>
      <c r="AD9" s="39" t="s">
        <v>375</v>
      </c>
      <c r="AE9" s="131" t="s">
        <v>15</v>
      </c>
      <c r="AF9" s="149" t="s">
        <v>114</v>
      </c>
      <c r="AG9" s="131"/>
    </row>
    <row r="10" spans="1:34" ht="135" customHeight="1" x14ac:dyDescent="0.25">
      <c r="A10" s="131"/>
      <c r="B10" s="131"/>
      <c r="C10" s="131"/>
      <c r="D10" s="132"/>
      <c r="E10" s="132"/>
      <c r="F10" s="30" t="s">
        <v>11</v>
      </c>
      <c r="G10" s="30" t="s">
        <v>12</v>
      </c>
      <c r="H10" s="40" t="s">
        <v>17</v>
      </c>
      <c r="I10" s="40" t="s">
        <v>12</v>
      </c>
      <c r="J10" s="149"/>
      <c r="K10" s="31" t="s">
        <v>115</v>
      </c>
      <c r="L10" s="31" t="s">
        <v>116</v>
      </c>
      <c r="M10" s="31" t="s">
        <v>117</v>
      </c>
      <c r="N10" s="41" t="s">
        <v>118</v>
      </c>
      <c r="O10" s="41" t="s">
        <v>119</v>
      </c>
      <c r="P10" s="31" t="s">
        <v>115</v>
      </c>
      <c r="Q10" s="31" t="s">
        <v>116</v>
      </c>
      <c r="R10" s="31" t="s">
        <v>117</v>
      </c>
      <c r="S10" s="41" t="s">
        <v>118</v>
      </c>
      <c r="T10" s="41" t="s">
        <v>119</v>
      </c>
      <c r="U10" s="130"/>
      <c r="V10" s="130"/>
      <c r="W10" s="29" t="s">
        <v>120</v>
      </c>
      <c r="X10" s="29" t="s">
        <v>121</v>
      </c>
      <c r="Y10" s="29" t="s">
        <v>13</v>
      </c>
      <c r="Z10" s="29" t="s">
        <v>122</v>
      </c>
      <c r="AA10" s="29" t="s">
        <v>13</v>
      </c>
      <c r="AB10" s="29" t="s">
        <v>122</v>
      </c>
      <c r="AC10" s="121" t="s">
        <v>11</v>
      </c>
      <c r="AD10" s="29" t="s">
        <v>11</v>
      </c>
      <c r="AE10" s="131"/>
      <c r="AF10" s="149"/>
      <c r="AG10" s="131"/>
    </row>
    <row r="11" spans="1:34" s="46" customFormat="1" ht="19.5" customHeight="1" x14ac:dyDescent="0.25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  <c r="R11" s="42">
        <v>18</v>
      </c>
      <c r="S11" s="42">
        <v>19</v>
      </c>
      <c r="T11" s="42">
        <v>20</v>
      </c>
      <c r="U11" s="43">
        <v>21</v>
      </c>
      <c r="V11" s="43">
        <v>22</v>
      </c>
      <c r="W11" s="43">
        <v>23</v>
      </c>
      <c r="X11" s="44">
        <v>24</v>
      </c>
      <c r="Y11" s="45" t="s">
        <v>123</v>
      </c>
      <c r="Z11" s="45" t="s">
        <v>124</v>
      </c>
      <c r="AA11" s="45" t="s">
        <v>125</v>
      </c>
      <c r="AB11" s="45" t="s">
        <v>126</v>
      </c>
      <c r="AC11" s="45" t="s">
        <v>127</v>
      </c>
      <c r="AD11" s="45" t="s">
        <v>376</v>
      </c>
      <c r="AE11" s="43">
        <v>26</v>
      </c>
      <c r="AF11" s="43">
        <v>27</v>
      </c>
      <c r="AG11" s="43">
        <v>28</v>
      </c>
    </row>
    <row r="12" spans="1:34" s="1" customFormat="1" ht="31.5" x14ac:dyDescent="0.25">
      <c r="A12" s="47" t="s">
        <v>74</v>
      </c>
      <c r="B12" s="48" t="s">
        <v>75</v>
      </c>
      <c r="C12" s="29" t="s">
        <v>69</v>
      </c>
      <c r="D12" s="47" t="s">
        <v>69</v>
      </c>
      <c r="E12" s="47" t="s">
        <v>69</v>
      </c>
      <c r="F12" s="49" t="s">
        <v>69</v>
      </c>
      <c r="G12" s="49" t="s">
        <v>69</v>
      </c>
      <c r="H12" s="27">
        <f>H13</f>
        <v>835.81572202531265</v>
      </c>
      <c r="I12" s="27">
        <f t="shared" ref="I12:AF12" si="0">I13</f>
        <v>1047.516053335826</v>
      </c>
      <c r="J12" s="27">
        <f t="shared" si="0"/>
        <v>181.08190229156759</v>
      </c>
      <c r="K12" s="27">
        <f t="shared" si="0"/>
        <v>711.60219168859476</v>
      </c>
      <c r="L12" s="27">
        <f t="shared" si="0"/>
        <v>1.6326480204</v>
      </c>
      <c r="M12" s="27">
        <f t="shared" si="0"/>
        <v>123.57993942729999</v>
      </c>
      <c r="N12" s="27">
        <f t="shared" si="0"/>
        <v>586.38960425256141</v>
      </c>
      <c r="O12" s="27">
        <f t="shared" si="0"/>
        <v>-1.1666656973829959E-8</v>
      </c>
      <c r="P12" s="27">
        <f t="shared" si="0"/>
        <v>1115.6369683974369</v>
      </c>
      <c r="Q12" s="27">
        <f t="shared" si="0"/>
        <v>2.5228414207180805</v>
      </c>
      <c r="R12" s="27">
        <f t="shared" si="0"/>
        <v>196.53250594107072</v>
      </c>
      <c r="S12" s="27">
        <f t="shared" si="0"/>
        <v>916.58162103564814</v>
      </c>
      <c r="T12" s="27">
        <f t="shared" si="0"/>
        <v>0</v>
      </c>
      <c r="U12" s="27">
        <f t="shared" si="0"/>
        <v>504.92705051148641</v>
      </c>
      <c r="V12" s="27">
        <f t="shared" si="0"/>
        <v>1115.6369683974369</v>
      </c>
      <c r="W12" s="27">
        <f t="shared" si="0"/>
        <v>206.6751411771084</v>
      </c>
      <c r="X12" s="27">
        <f t="shared" si="0"/>
        <v>208.91982637000001</v>
      </c>
      <c r="Y12" s="27">
        <f t="shared" si="0"/>
        <v>235.89788947330544</v>
      </c>
      <c r="Z12" s="27">
        <f t="shared" si="0"/>
        <v>232.03071095734961</v>
      </c>
      <c r="AA12" s="27">
        <f t="shared" si="0"/>
        <v>269.02916103818097</v>
      </c>
      <c r="AB12" s="27">
        <f t="shared" si="0"/>
        <v>269.02916103818114</v>
      </c>
      <c r="AC12" s="27">
        <f t="shared" si="0"/>
        <v>293.77667971049237</v>
      </c>
      <c r="AD12" s="27">
        <f t="shared" si="0"/>
        <v>320.80041669141383</v>
      </c>
      <c r="AE12" s="27">
        <f t="shared" si="0"/>
        <v>711.60219168859476</v>
      </c>
      <c r="AF12" s="27">
        <f t="shared" si="0"/>
        <v>1115.6369683974369</v>
      </c>
      <c r="AG12" s="50" t="s">
        <v>69</v>
      </c>
    </row>
    <row r="13" spans="1:34" s="1" customFormat="1" ht="47.25" x14ac:dyDescent="0.25">
      <c r="A13" s="47" t="s">
        <v>77</v>
      </c>
      <c r="B13" s="48" t="s">
        <v>78</v>
      </c>
      <c r="C13" s="29" t="s">
        <v>79</v>
      </c>
      <c r="D13" s="47" t="s">
        <v>69</v>
      </c>
      <c r="E13" s="47" t="s">
        <v>69</v>
      </c>
      <c r="F13" s="49" t="s">
        <v>69</v>
      </c>
      <c r="G13" s="49" t="s">
        <v>69</v>
      </c>
      <c r="H13" s="27">
        <f t="shared" ref="H13:AF13" si="1">H19</f>
        <v>835.81572202531265</v>
      </c>
      <c r="I13" s="27">
        <f t="shared" si="1"/>
        <v>1047.516053335826</v>
      </c>
      <c r="J13" s="27">
        <f t="shared" si="1"/>
        <v>181.08190229156759</v>
      </c>
      <c r="K13" s="27">
        <f t="shared" si="1"/>
        <v>711.60219168859476</v>
      </c>
      <c r="L13" s="27">
        <f t="shared" si="1"/>
        <v>1.6326480204</v>
      </c>
      <c r="M13" s="27">
        <f t="shared" si="1"/>
        <v>123.57993942729999</v>
      </c>
      <c r="N13" s="27">
        <f t="shared" si="1"/>
        <v>586.38960425256141</v>
      </c>
      <c r="O13" s="27">
        <f t="shared" si="1"/>
        <v>-1.1666656973829959E-8</v>
      </c>
      <c r="P13" s="27">
        <f t="shared" si="1"/>
        <v>1115.6369683974369</v>
      </c>
      <c r="Q13" s="27">
        <f t="shared" si="1"/>
        <v>2.5228414207180805</v>
      </c>
      <c r="R13" s="27">
        <f t="shared" si="1"/>
        <v>196.53250594107072</v>
      </c>
      <c r="S13" s="27">
        <f t="shared" si="1"/>
        <v>916.58162103564814</v>
      </c>
      <c r="T13" s="27">
        <f t="shared" si="1"/>
        <v>0</v>
      </c>
      <c r="U13" s="27">
        <f t="shared" si="1"/>
        <v>504.92705051148641</v>
      </c>
      <c r="V13" s="27">
        <f t="shared" si="1"/>
        <v>1115.6369683974369</v>
      </c>
      <c r="W13" s="27">
        <f t="shared" si="1"/>
        <v>206.6751411771084</v>
      </c>
      <c r="X13" s="27">
        <f t="shared" si="1"/>
        <v>208.91982637000001</v>
      </c>
      <c r="Y13" s="27">
        <f t="shared" si="1"/>
        <v>235.89788947330544</v>
      </c>
      <c r="Z13" s="27">
        <f t="shared" si="1"/>
        <v>232.03071095734961</v>
      </c>
      <c r="AA13" s="27">
        <f t="shared" si="1"/>
        <v>269.02916103818097</v>
      </c>
      <c r="AB13" s="27">
        <f t="shared" si="1"/>
        <v>269.02916103818114</v>
      </c>
      <c r="AC13" s="27">
        <f t="shared" si="1"/>
        <v>293.77667971049237</v>
      </c>
      <c r="AD13" s="27">
        <f t="shared" si="1"/>
        <v>320.80041669141383</v>
      </c>
      <c r="AE13" s="27">
        <f t="shared" si="1"/>
        <v>711.60219168859476</v>
      </c>
      <c r="AF13" s="27">
        <f t="shared" si="1"/>
        <v>1115.6369683974369</v>
      </c>
      <c r="AG13" s="50" t="s">
        <v>69</v>
      </c>
    </row>
    <row r="14" spans="1:34" s="1" customFormat="1" x14ac:dyDescent="0.25">
      <c r="A14" s="47" t="s">
        <v>80</v>
      </c>
      <c r="B14" s="48" t="s">
        <v>81</v>
      </c>
      <c r="C14" s="29" t="s">
        <v>79</v>
      </c>
      <c r="D14" s="47" t="s">
        <v>69</v>
      </c>
      <c r="E14" s="47" t="s">
        <v>69</v>
      </c>
      <c r="F14" s="49" t="s">
        <v>69</v>
      </c>
      <c r="G14" s="49" t="s">
        <v>69</v>
      </c>
      <c r="H14" s="27" t="s">
        <v>76</v>
      </c>
      <c r="I14" s="27" t="s">
        <v>76</v>
      </c>
      <c r="J14" s="27" t="s">
        <v>76</v>
      </c>
      <c r="K14" s="27" t="s">
        <v>76</v>
      </c>
      <c r="L14" s="27" t="s">
        <v>76</v>
      </c>
      <c r="M14" s="27" t="s">
        <v>76</v>
      </c>
      <c r="N14" s="27" t="s">
        <v>76</v>
      </c>
      <c r="O14" s="27" t="s">
        <v>76</v>
      </c>
      <c r="P14" s="27" t="s">
        <v>76</v>
      </c>
      <c r="Q14" s="27" t="s">
        <v>76</v>
      </c>
      <c r="R14" s="27" t="s">
        <v>76</v>
      </c>
      <c r="S14" s="27" t="s">
        <v>76</v>
      </c>
      <c r="T14" s="27" t="s">
        <v>76</v>
      </c>
      <c r="U14" s="27" t="s">
        <v>76</v>
      </c>
      <c r="V14" s="27" t="s">
        <v>76</v>
      </c>
      <c r="W14" s="27" t="s">
        <v>76</v>
      </c>
      <c r="X14" s="27" t="s">
        <v>76</v>
      </c>
      <c r="Y14" s="27" t="s">
        <v>76</v>
      </c>
      <c r="Z14" s="27" t="s">
        <v>76</v>
      </c>
      <c r="AA14" s="27" t="s">
        <v>76</v>
      </c>
      <c r="AB14" s="27" t="s">
        <v>76</v>
      </c>
      <c r="AC14" s="27" t="s">
        <v>76</v>
      </c>
      <c r="AD14" s="27" t="s">
        <v>76</v>
      </c>
      <c r="AE14" s="27" t="s">
        <v>76</v>
      </c>
      <c r="AF14" s="27" t="s">
        <v>76</v>
      </c>
      <c r="AG14" s="50" t="s">
        <v>69</v>
      </c>
    </row>
    <row r="15" spans="1:34" s="1" customFormat="1" ht="47.25" x14ac:dyDescent="0.25">
      <c r="A15" s="47" t="s">
        <v>82</v>
      </c>
      <c r="B15" s="48" t="s">
        <v>83</v>
      </c>
      <c r="C15" s="29" t="s">
        <v>79</v>
      </c>
      <c r="D15" s="47" t="s">
        <v>69</v>
      </c>
      <c r="E15" s="47" t="s">
        <v>69</v>
      </c>
      <c r="F15" s="49" t="s">
        <v>69</v>
      </c>
      <c r="G15" s="49" t="s">
        <v>69</v>
      </c>
      <c r="H15" s="27" t="s">
        <v>76</v>
      </c>
      <c r="I15" s="27" t="s">
        <v>76</v>
      </c>
      <c r="J15" s="27" t="s">
        <v>76</v>
      </c>
      <c r="K15" s="27" t="s">
        <v>76</v>
      </c>
      <c r="L15" s="27" t="s">
        <v>76</v>
      </c>
      <c r="M15" s="27" t="s">
        <v>76</v>
      </c>
      <c r="N15" s="27" t="s">
        <v>76</v>
      </c>
      <c r="O15" s="27" t="s">
        <v>76</v>
      </c>
      <c r="P15" s="27" t="s">
        <v>76</v>
      </c>
      <c r="Q15" s="27" t="s">
        <v>76</v>
      </c>
      <c r="R15" s="27" t="s">
        <v>76</v>
      </c>
      <c r="S15" s="27" t="s">
        <v>76</v>
      </c>
      <c r="T15" s="27" t="s">
        <v>76</v>
      </c>
      <c r="U15" s="27" t="s">
        <v>76</v>
      </c>
      <c r="V15" s="27" t="s">
        <v>76</v>
      </c>
      <c r="W15" s="27" t="s">
        <v>76</v>
      </c>
      <c r="X15" s="27" t="s">
        <v>76</v>
      </c>
      <c r="Y15" s="27" t="s">
        <v>76</v>
      </c>
      <c r="Z15" s="27" t="s">
        <v>76</v>
      </c>
      <c r="AA15" s="27" t="s">
        <v>76</v>
      </c>
      <c r="AB15" s="27" t="s">
        <v>76</v>
      </c>
      <c r="AC15" s="27" t="s">
        <v>76</v>
      </c>
      <c r="AD15" s="27" t="s">
        <v>76</v>
      </c>
      <c r="AE15" s="27" t="s">
        <v>76</v>
      </c>
      <c r="AF15" s="27" t="s">
        <v>76</v>
      </c>
      <c r="AG15" s="50" t="s">
        <v>69</v>
      </c>
    </row>
    <row r="16" spans="1:34" s="1" customFormat="1" ht="31.5" x14ac:dyDescent="0.25">
      <c r="A16" s="47" t="s">
        <v>84</v>
      </c>
      <c r="B16" s="48" t="s">
        <v>85</v>
      </c>
      <c r="C16" s="29" t="s">
        <v>79</v>
      </c>
      <c r="D16" s="47" t="s">
        <v>69</v>
      </c>
      <c r="E16" s="47" t="s">
        <v>69</v>
      </c>
      <c r="F16" s="49" t="s">
        <v>69</v>
      </c>
      <c r="G16" s="49" t="s">
        <v>69</v>
      </c>
      <c r="H16" s="27" t="s">
        <v>76</v>
      </c>
      <c r="I16" s="27" t="s">
        <v>76</v>
      </c>
      <c r="J16" s="27" t="s">
        <v>76</v>
      </c>
      <c r="K16" s="27" t="s">
        <v>76</v>
      </c>
      <c r="L16" s="27" t="s">
        <v>76</v>
      </c>
      <c r="M16" s="27" t="s">
        <v>76</v>
      </c>
      <c r="N16" s="27" t="s">
        <v>76</v>
      </c>
      <c r="O16" s="27" t="s">
        <v>76</v>
      </c>
      <c r="P16" s="27" t="s">
        <v>76</v>
      </c>
      <c r="Q16" s="27" t="s">
        <v>76</v>
      </c>
      <c r="R16" s="27" t="s">
        <v>76</v>
      </c>
      <c r="S16" s="27" t="s">
        <v>76</v>
      </c>
      <c r="T16" s="27" t="s">
        <v>76</v>
      </c>
      <c r="U16" s="27" t="s">
        <v>76</v>
      </c>
      <c r="V16" s="27" t="s">
        <v>76</v>
      </c>
      <c r="W16" s="27" t="s">
        <v>76</v>
      </c>
      <c r="X16" s="27" t="s">
        <v>76</v>
      </c>
      <c r="Y16" s="27" t="s">
        <v>76</v>
      </c>
      <c r="Z16" s="27" t="s">
        <v>76</v>
      </c>
      <c r="AA16" s="27" t="s">
        <v>76</v>
      </c>
      <c r="AB16" s="27" t="s">
        <v>76</v>
      </c>
      <c r="AC16" s="27" t="s">
        <v>76</v>
      </c>
      <c r="AD16" s="27" t="s">
        <v>76</v>
      </c>
      <c r="AE16" s="27" t="s">
        <v>76</v>
      </c>
      <c r="AF16" s="27" t="s">
        <v>76</v>
      </c>
      <c r="AG16" s="50" t="s">
        <v>69</v>
      </c>
    </row>
    <row r="17" spans="1:36" s="46" customFormat="1" ht="31.5" x14ac:dyDescent="0.25">
      <c r="A17" s="47" t="s">
        <v>86</v>
      </c>
      <c r="B17" s="48" t="s">
        <v>87</v>
      </c>
      <c r="C17" s="29" t="s">
        <v>79</v>
      </c>
      <c r="D17" s="47" t="s">
        <v>69</v>
      </c>
      <c r="E17" s="47" t="s">
        <v>69</v>
      </c>
      <c r="F17" s="30" t="s">
        <v>69</v>
      </c>
      <c r="G17" s="30" t="s">
        <v>69</v>
      </c>
      <c r="H17" s="27" t="s">
        <v>76</v>
      </c>
      <c r="I17" s="27" t="s">
        <v>76</v>
      </c>
      <c r="J17" s="27" t="s">
        <v>76</v>
      </c>
      <c r="K17" s="27" t="s">
        <v>76</v>
      </c>
      <c r="L17" s="27" t="s">
        <v>76</v>
      </c>
      <c r="M17" s="27" t="s">
        <v>76</v>
      </c>
      <c r="N17" s="27" t="s">
        <v>76</v>
      </c>
      <c r="O17" s="27" t="s">
        <v>76</v>
      </c>
      <c r="P17" s="27" t="s">
        <v>76</v>
      </c>
      <c r="Q17" s="27" t="s">
        <v>76</v>
      </c>
      <c r="R17" s="27" t="s">
        <v>76</v>
      </c>
      <c r="S17" s="27" t="s">
        <v>76</v>
      </c>
      <c r="T17" s="27" t="s">
        <v>76</v>
      </c>
      <c r="U17" s="27" t="s">
        <v>76</v>
      </c>
      <c r="V17" s="27" t="s">
        <v>76</v>
      </c>
      <c r="W17" s="27" t="s">
        <v>76</v>
      </c>
      <c r="X17" s="27" t="s">
        <v>76</v>
      </c>
      <c r="Y17" s="27" t="s">
        <v>76</v>
      </c>
      <c r="Z17" s="27" t="s">
        <v>76</v>
      </c>
      <c r="AA17" s="27" t="s">
        <v>76</v>
      </c>
      <c r="AB17" s="27" t="s">
        <v>76</v>
      </c>
      <c r="AC17" s="27" t="s">
        <v>76</v>
      </c>
      <c r="AD17" s="27" t="s">
        <v>76</v>
      </c>
      <c r="AE17" s="27" t="s">
        <v>76</v>
      </c>
      <c r="AF17" s="27" t="s">
        <v>76</v>
      </c>
      <c r="AG17" s="43" t="s">
        <v>69</v>
      </c>
    </row>
    <row r="18" spans="1:36" s="46" customFormat="1" x14ac:dyDescent="0.25">
      <c r="A18" s="17" t="str">
        <f>'1'!A18</f>
        <v>67</v>
      </c>
      <c r="B18" s="12" t="str">
        <f>'1'!B18</f>
        <v>Смоленская область</v>
      </c>
      <c r="C18" s="29" t="s">
        <v>79</v>
      </c>
      <c r="D18" s="47" t="s">
        <v>69</v>
      </c>
      <c r="E18" s="47" t="s">
        <v>69</v>
      </c>
      <c r="F18" s="30" t="s">
        <v>69</v>
      </c>
      <c r="G18" s="30" t="s">
        <v>69</v>
      </c>
      <c r="H18" s="14">
        <f>H19</f>
        <v>835.81572202531265</v>
      </c>
      <c r="I18" s="14">
        <f t="shared" ref="I18:AF18" si="2">I19</f>
        <v>1047.516053335826</v>
      </c>
      <c r="J18" s="14">
        <f t="shared" si="2"/>
        <v>181.08190229156759</v>
      </c>
      <c r="K18" s="14">
        <f t="shared" si="2"/>
        <v>711.60219168859476</v>
      </c>
      <c r="L18" s="14">
        <f t="shared" si="2"/>
        <v>1.6326480204</v>
      </c>
      <c r="M18" s="14">
        <f t="shared" si="2"/>
        <v>123.57993942729999</v>
      </c>
      <c r="N18" s="14">
        <f t="shared" si="2"/>
        <v>586.38960425256141</v>
      </c>
      <c r="O18" s="14">
        <f t="shared" si="2"/>
        <v>-1.1666656973829959E-8</v>
      </c>
      <c r="P18" s="14">
        <f t="shared" si="2"/>
        <v>1115.6369683974369</v>
      </c>
      <c r="Q18" s="14">
        <f t="shared" si="2"/>
        <v>2.5228414207180805</v>
      </c>
      <c r="R18" s="14">
        <f t="shared" si="2"/>
        <v>196.53250594107072</v>
      </c>
      <c r="S18" s="14">
        <f t="shared" si="2"/>
        <v>916.58162103564814</v>
      </c>
      <c r="T18" s="14">
        <f t="shared" si="2"/>
        <v>0</v>
      </c>
      <c r="U18" s="27">
        <f t="shared" si="2"/>
        <v>504.92705051148641</v>
      </c>
      <c r="V18" s="27">
        <f t="shared" si="2"/>
        <v>1115.6369683974369</v>
      </c>
      <c r="W18" s="27">
        <f t="shared" si="2"/>
        <v>206.6751411771084</v>
      </c>
      <c r="X18" s="27">
        <f t="shared" si="2"/>
        <v>208.91982637000001</v>
      </c>
      <c r="Y18" s="27">
        <f t="shared" si="2"/>
        <v>235.89788947330544</v>
      </c>
      <c r="Z18" s="27">
        <f t="shared" si="2"/>
        <v>232.03071095734961</v>
      </c>
      <c r="AA18" s="27">
        <f t="shared" si="2"/>
        <v>269.02916103818097</v>
      </c>
      <c r="AB18" s="27">
        <f t="shared" si="2"/>
        <v>269.02916103818114</v>
      </c>
      <c r="AC18" s="27">
        <f t="shared" si="2"/>
        <v>293.77667971049237</v>
      </c>
      <c r="AD18" s="27">
        <f t="shared" si="2"/>
        <v>320.80041669141383</v>
      </c>
      <c r="AE18" s="27">
        <f t="shared" si="2"/>
        <v>711.60219168859476</v>
      </c>
      <c r="AF18" s="27">
        <f t="shared" si="2"/>
        <v>1115.6369683974369</v>
      </c>
      <c r="AG18" s="43" t="s">
        <v>69</v>
      </c>
    </row>
    <row r="19" spans="1:36" s="46" customFormat="1" ht="47.25" x14ac:dyDescent="0.25">
      <c r="A19" s="47" t="str">
        <f>'1'!A19</f>
        <v>67.1</v>
      </c>
      <c r="B19" s="48" t="str">
        <f>'1'!B19</f>
        <v>Развитие и модернизация учета электрической энергии (мощности), всего, в том числе:</v>
      </c>
      <c r="C19" s="29" t="s">
        <v>79</v>
      </c>
      <c r="D19" s="47" t="s">
        <v>69</v>
      </c>
      <c r="E19" s="47" t="s">
        <v>69</v>
      </c>
      <c r="F19" s="30" t="s">
        <v>69</v>
      </c>
      <c r="G19" s="30" t="s">
        <v>69</v>
      </c>
      <c r="H19" s="14">
        <f t="shared" ref="H19:AF19" si="3">SUM(H21)</f>
        <v>835.81572202531265</v>
      </c>
      <c r="I19" s="14">
        <f t="shared" si="3"/>
        <v>1047.516053335826</v>
      </c>
      <c r="J19" s="14">
        <f t="shared" si="3"/>
        <v>181.08190229156759</v>
      </c>
      <c r="K19" s="14">
        <f t="shared" si="3"/>
        <v>711.60219168859476</v>
      </c>
      <c r="L19" s="14">
        <f t="shared" si="3"/>
        <v>1.6326480204</v>
      </c>
      <c r="M19" s="14">
        <f t="shared" si="3"/>
        <v>123.57993942729999</v>
      </c>
      <c r="N19" s="14">
        <f t="shared" si="3"/>
        <v>586.38960425256141</v>
      </c>
      <c r="O19" s="14">
        <f t="shared" si="3"/>
        <v>-1.1666656973829959E-8</v>
      </c>
      <c r="P19" s="14">
        <f t="shared" si="3"/>
        <v>1115.6369683974369</v>
      </c>
      <c r="Q19" s="14">
        <f t="shared" si="3"/>
        <v>2.5228414207180805</v>
      </c>
      <c r="R19" s="14">
        <f t="shared" si="3"/>
        <v>196.53250594107072</v>
      </c>
      <c r="S19" s="14">
        <f t="shared" si="3"/>
        <v>916.58162103564814</v>
      </c>
      <c r="T19" s="14">
        <f t="shared" si="3"/>
        <v>0</v>
      </c>
      <c r="U19" s="27">
        <f t="shared" si="3"/>
        <v>504.92705051148641</v>
      </c>
      <c r="V19" s="27">
        <f t="shared" si="3"/>
        <v>1115.6369683974369</v>
      </c>
      <c r="W19" s="27">
        <f t="shared" si="3"/>
        <v>206.6751411771084</v>
      </c>
      <c r="X19" s="27">
        <f t="shared" si="3"/>
        <v>208.91982637000001</v>
      </c>
      <c r="Y19" s="27">
        <f t="shared" si="3"/>
        <v>235.89788947330544</v>
      </c>
      <c r="Z19" s="27">
        <f t="shared" si="3"/>
        <v>232.03071095734961</v>
      </c>
      <c r="AA19" s="27">
        <f t="shared" si="3"/>
        <v>269.02916103818097</v>
      </c>
      <c r="AB19" s="27">
        <f t="shared" si="3"/>
        <v>269.02916103818114</v>
      </c>
      <c r="AC19" s="27">
        <f t="shared" si="3"/>
        <v>293.77667971049237</v>
      </c>
      <c r="AD19" s="27">
        <f t="shared" si="3"/>
        <v>320.80041669141383</v>
      </c>
      <c r="AE19" s="27">
        <f t="shared" si="3"/>
        <v>711.60219168859476</v>
      </c>
      <c r="AF19" s="27">
        <f t="shared" si="3"/>
        <v>1115.6369683974369</v>
      </c>
      <c r="AG19" s="43" t="s">
        <v>69</v>
      </c>
    </row>
    <row r="20" spans="1:36" s="46" customFormat="1" ht="31.5" x14ac:dyDescent="0.25">
      <c r="A20" s="47" t="str">
        <f>'1'!A20</f>
        <v>67.1.1</v>
      </c>
      <c r="B20" s="48" t="str">
        <f>'1'!B20</f>
        <v>Установка приборов учета, всего, в том числе:</v>
      </c>
      <c r="C20" s="29" t="s">
        <v>79</v>
      </c>
      <c r="D20" s="47" t="s">
        <v>69</v>
      </c>
      <c r="E20" s="47" t="s">
        <v>69</v>
      </c>
      <c r="F20" s="30" t="s">
        <v>69</v>
      </c>
      <c r="G20" s="30" t="s">
        <v>69</v>
      </c>
      <c r="H20" s="14" t="s">
        <v>76</v>
      </c>
      <c r="I20" s="14" t="s">
        <v>76</v>
      </c>
      <c r="J20" s="14" t="s">
        <v>76</v>
      </c>
      <c r="K20" s="14" t="s">
        <v>76</v>
      </c>
      <c r="L20" s="14" t="s">
        <v>76</v>
      </c>
      <c r="M20" s="14" t="s">
        <v>76</v>
      </c>
      <c r="N20" s="14" t="s">
        <v>76</v>
      </c>
      <c r="O20" s="14" t="s">
        <v>76</v>
      </c>
      <c r="P20" s="14" t="s">
        <v>76</v>
      </c>
      <c r="Q20" s="14" t="s">
        <v>76</v>
      </c>
      <c r="R20" s="14" t="s">
        <v>76</v>
      </c>
      <c r="S20" s="14" t="s">
        <v>76</v>
      </c>
      <c r="T20" s="14" t="s">
        <v>76</v>
      </c>
      <c r="U20" s="27" t="s">
        <v>76</v>
      </c>
      <c r="V20" s="27" t="s">
        <v>76</v>
      </c>
      <c r="W20" s="27" t="s">
        <v>76</v>
      </c>
      <c r="X20" s="27" t="s">
        <v>76</v>
      </c>
      <c r="Y20" s="27" t="s">
        <v>76</v>
      </c>
      <c r="Z20" s="27" t="s">
        <v>76</v>
      </c>
      <c r="AA20" s="27" t="s">
        <v>76</v>
      </c>
      <c r="AB20" s="27" t="s">
        <v>76</v>
      </c>
      <c r="AC20" s="27" t="s">
        <v>76</v>
      </c>
      <c r="AD20" s="27" t="s">
        <v>76</v>
      </c>
      <c r="AE20" s="27" t="s">
        <v>76</v>
      </c>
      <c r="AF20" s="27" t="s">
        <v>76</v>
      </c>
      <c r="AG20" s="43" t="s">
        <v>69</v>
      </c>
    </row>
    <row r="21" spans="1:36" s="46" customFormat="1" ht="47.25" x14ac:dyDescent="0.25">
      <c r="A21" s="47" t="str">
        <f>'1'!A21</f>
        <v>67.1.2</v>
      </c>
      <c r="B21" s="48" t="str">
        <f>'1'!B21</f>
        <v>Включение приборов учета в систему сбора и передачи данных, всего в том числе:</v>
      </c>
      <c r="C21" s="29" t="s">
        <v>79</v>
      </c>
      <c r="D21" s="47" t="s">
        <v>69</v>
      </c>
      <c r="E21" s="47" t="s">
        <v>69</v>
      </c>
      <c r="F21" s="30" t="s">
        <v>69</v>
      </c>
      <c r="G21" s="30" t="s">
        <v>69</v>
      </c>
      <c r="H21" s="14">
        <f t="shared" ref="H21:AF21" si="4">H22</f>
        <v>835.81572202531265</v>
      </c>
      <c r="I21" s="14">
        <f t="shared" si="4"/>
        <v>1047.516053335826</v>
      </c>
      <c r="J21" s="14">
        <f t="shared" si="4"/>
        <v>181.08190229156759</v>
      </c>
      <c r="K21" s="14">
        <f t="shared" si="4"/>
        <v>711.60219168859476</v>
      </c>
      <c r="L21" s="14">
        <f t="shared" si="4"/>
        <v>1.6326480204</v>
      </c>
      <c r="M21" s="14">
        <f t="shared" si="4"/>
        <v>123.57993942729999</v>
      </c>
      <c r="N21" s="14">
        <f t="shared" si="4"/>
        <v>586.38960425256141</v>
      </c>
      <c r="O21" s="14">
        <f t="shared" si="4"/>
        <v>-1.1666656973829959E-8</v>
      </c>
      <c r="P21" s="14">
        <f t="shared" si="4"/>
        <v>1115.6369683974369</v>
      </c>
      <c r="Q21" s="14">
        <f t="shared" si="4"/>
        <v>2.5228414207180805</v>
      </c>
      <c r="R21" s="14">
        <f t="shared" si="4"/>
        <v>196.53250594107072</v>
      </c>
      <c r="S21" s="14">
        <f t="shared" si="4"/>
        <v>916.58162103564814</v>
      </c>
      <c r="T21" s="14">
        <f t="shared" si="4"/>
        <v>0</v>
      </c>
      <c r="U21" s="27">
        <f t="shared" si="4"/>
        <v>504.92705051148641</v>
      </c>
      <c r="V21" s="27">
        <f t="shared" si="4"/>
        <v>1115.6369683974369</v>
      </c>
      <c r="W21" s="27">
        <f t="shared" si="4"/>
        <v>206.6751411771084</v>
      </c>
      <c r="X21" s="27">
        <f t="shared" si="4"/>
        <v>208.91982637000001</v>
      </c>
      <c r="Y21" s="27">
        <f t="shared" si="4"/>
        <v>235.89788947330544</v>
      </c>
      <c r="Z21" s="27">
        <f t="shared" si="4"/>
        <v>232.03071095734961</v>
      </c>
      <c r="AA21" s="27">
        <f t="shared" si="4"/>
        <v>269.02916103818097</v>
      </c>
      <c r="AB21" s="27">
        <f t="shared" si="4"/>
        <v>269.02916103818114</v>
      </c>
      <c r="AC21" s="27">
        <f t="shared" si="4"/>
        <v>293.77667971049237</v>
      </c>
      <c r="AD21" s="27">
        <f t="shared" si="4"/>
        <v>320.80041669141383</v>
      </c>
      <c r="AE21" s="27">
        <f t="shared" si="4"/>
        <v>711.60219168859476</v>
      </c>
      <c r="AF21" s="27">
        <f t="shared" si="4"/>
        <v>1115.6369683974369</v>
      </c>
      <c r="AG21" s="43" t="s">
        <v>69</v>
      </c>
    </row>
    <row r="22" spans="1:36" s="46" customFormat="1" ht="47.25" x14ac:dyDescent="0.25">
      <c r="A22" s="19" t="str">
        <f>'1'!A22</f>
        <v>67.1.2</v>
      </c>
      <c r="B22" s="20" t="str">
        <f>'1'!B22</f>
        <v xml:space="preserve">Оборудование многоквартирных жилых домов интеллектуальной системой учета </v>
      </c>
      <c r="C22" s="52" t="str">
        <f>'1'!C22</f>
        <v>N_S01</v>
      </c>
      <c r="D22" s="52" t="str">
        <f>'1'!D22</f>
        <v>И</v>
      </c>
      <c r="E22" s="52" t="str">
        <f>'1'!E22</f>
        <v>2024</v>
      </c>
      <c r="F22" s="52" t="str">
        <f>'1'!F22</f>
        <v>2027</v>
      </c>
      <c r="G22" s="52" t="str">
        <f>'1'!G22</f>
        <v>2029</v>
      </c>
      <c r="H22" s="51">
        <f>'1'!H22/1.2</f>
        <v>835.81572202531265</v>
      </c>
      <c r="I22" s="51">
        <f>'1'!K22/1.22</f>
        <v>1047.516053335826</v>
      </c>
      <c r="J22" s="14">
        <v>181.08190229156759</v>
      </c>
      <c r="K22" s="51">
        <f>AE22</f>
        <v>711.60219168859476</v>
      </c>
      <c r="L22" s="51">
        <v>1.6326480204</v>
      </c>
      <c r="M22" s="51">
        <v>123.57993942729999</v>
      </c>
      <c r="N22" s="51">
        <v>586.38960425256141</v>
      </c>
      <c r="O22" s="51">
        <f>K22-L22-M22-N22</f>
        <v>-1.1666656973829959E-8</v>
      </c>
      <c r="P22" s="51">
        <f>AF22</f>
        <v>1115.6369683974369</v>
      </c>
      <c r="Q22" s="51">
        <v>2.5228414207180805</v>
      </c>
      <c r="R22" s="51">
        <v>196.53250594107072</v>
      </c>
      <c r="S22" s="51">
        <v>916.58162103564814</v>
      </c>
      <c r="T22" s="51">
        <f>P22-Q22-R22-S22</f>
        <v>0</v>
      </c>
      <c r="U22" s="51">
        <f>Y22+AA22</f>
        <v>504.92705051148641</v>
      </c>
      <c r="V22" s="51">
        <f>AF22</f>
        <v>1115.6369683974369</v>
      </c>
      <c r="W22" s="51">
        <f>'1'!V22/1.2</f>
        <v>206.6751411771084</v>
      </c>
      <c r="X22" s="51">
        <v>208.91982637000001</v>
      </c>
      <c r="Y22" s="51">
        <f>'1'!AC22/1.2</f>
        <v>235.89788947330544</v>
      </c>
      <c r="Z22" s="51">
        <f>'1'!AH22/1.22</f>
        <v>232.03071095734961</v>
      </c>
      <c r="AA22" s="51">
        <f>'1'!AM22/1.2</f>
        <v>269.02916103818097</v>
      </c>
      <c r="AB22" s="51">
        <f>'1'!AR22/1.22</f>
        <v>269.02916103818114</v>
      </c>
      <c r="AC22" s="51">
        <f>'1'!AW22/1.22</f>
        <v>293.77667971049237</v>
      </c>
      <c r="AD22" s="51">
        <f>'1'!BB22/1.22</f>
        <v>320.80041669141383</v>
      </c>
      <c r="AE22" s="51">
        <f>W22+Y22+AA22</f>
        <v>711.60219168859476</v>
      </c>
      <c r="AF22" s="51">
        <f>Z22+AB22+AC22+AD22</f>
        <v>1115.6369683974369</v>
      </c>
      <c r="AG22" s="43" t="s">
        <v>69</v>
      </c>
    </row>
    <row r="23" spans="1:36" s="46" customFormat="1" hidden="1" x14ac:dyDescent="0.25">
      <c r="A23" s="47"/>
      <c r="B23" s="48"/>
      <c r="C23" s="9"/>
      <c r="D23" s="18"/>
      <c r="E23" s="47"/>
      <c r="F23" s="47"/>
      <c r="G23" s="47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43"/>
    </row>
    <row r="24" spans="1:36" s="46" customFormat="1" hidden="1" x14ac:dyDescent="0.25">
      <c r="A24" s="19"/>
      <c r="B24" s="20"/>
      <c r="C24" s="52"/>
      <c r="D24" s="52"/>
      <c r="E24" s="52"/>
      <c r="F24" s="52"/>
      <c r="G24" s="52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43"/>
    </row>
    <row r="27" spans="1:36" x14ac:dyDescent="0.25">
      <c r="X27" s="112" t="s">
        <v>363</v>
      </c>
      <c r="AD27" s="112" t="s">
        <v>365</v>
      </c>
      <c r="AI27" s="1"/>
      <c r="AJ27" s="1"/>
    </row>
    <row r="28" spans="1:36" x14ac:dyDescent="0.25">
      <c r="X28" s="112" t="s">
        <v>364</v>
      </c>
      <c r="AI28" s="1"/>
      <c r="AJ28" s="1"/>
    </row>
  </sheetData>
  <mergeCells count="28">
    <mergeCell ref="AA9:AB9"/>
    <mergeCell ref="AE9:AE10"/>
    <mergeCell ref="AF9:AF10"/>
    <mergeCell ref="U8:V8"/>
    <mergeCell ref="W8:X9"/>
    <mergeCell ref="Y8:AF8"/>
    <mergeCell ref="A7:AG7"/>
    <mergeCell ref="A8:A10"/>
    <mergeCell ref="B8:B10"/>
    <mergeCell ref="C8:C10"/>
    <mergeCell ref="D8:D10"/>
    <mergeCell ref="E8:E10"/>
    <mergeCell ref="F8:G9"/>
    <mergeCell ref="H8:I9"/>
    <mergeCell ref="J8:J10"/>
    <mergeCell ref="K8:T8"/>
    <mergeCell ref="AG8:AG10"/>
    <mergeCell ref="K9:O9"/>
    <mergeCell ref="P9:T9"/>
    <mergeCell ref="U9:U10"/>
    <mergeCell ref="V9:V10"/>
    <mergeCell ref="Y9:Z9"/>
    <mergeCell ref="A6:AG6"/>
    <mergeCell ref="A1:AG1"/>
    <mergeCell ref="A2:AG2"/>
    <mergeCell ref="A3:AG3"/>
    <mergeCell ref="A4:AG4"/>
    <mergeCell ref="A5:AG5"/>
  </mergeCells>
  <pageMargins left="0.31496062992125984" right="0.39370078740157483" top="0.74803149606299213" bottom="0.74803149606299213" header="0.31496062992125984" footer="0.31496062992125984"/>
  <pageSetup paperSize="8" scale="65" firstPageNumber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30"/>
  <sheetViews>
    <sheetView zoomScale="80" zoomScaleNormal="80" zoomScaleSheetLayoutView="70" workbookViewId="0">
      <pane xSplit="2" ySplit="12" topLeftCell="BI19" activePane="bottomRight" state="frozen"/>
      <selection pane="topRight" activeCell="C1" sqref="C1"/>
      <selection pane="bottomLeft" activeCell="A13" sqref="A13"/>
      <selection pane="bottomRight" activeCell="CH28" sqref="CH28"/>
    </sheetView>
  </sheetViews>
  <sheetFormatPr defaultColWidth="9" defaultRowHeight="15.75" x14ac:dyDescent="0.25"/>
  <cols>
    <col min="1" max="1" width="16.625" style="1" customWidth="1"/>
    <col min="2" max="2" width="31.5" style="1" customWidth="1"/>
    <col min="3" max="3" width="16.25" style="1" customWidth="1"/>
    <col min="4" max="4" width="14" style="1" customWidth="1"/>
    <col min="5" max="5" width="17.5" style="1" customWidth="1"/>
    <col min="6" max="6" width="15.875" style="1" customWidth="1"/>
    <col min="7" max="7" width="7.25" style="1" customWidth="1"/>
    <col min="8" max="8" width="10.25" style="1" customWidth="1"/>
    <col min="9" max="9" width="6.75" style="1" customWidth="1"/>
    <col min="10" max="11" width="7" style="1" customWidth="1"/>
    <col min="12" max="12" width="15.625" style="1" customWidth="1"/>
    <col min="13" max="13" width="7.125" style="1" bestFit="1" customWidth="1"/>
    <col min="14" max="14" width="12.25" style="1" bestFit="1" customWidth="1"/>
    <col min="15" max="17" width="5.5" style="1" bestFit="1" customWidth="1"/>
    <col min="18" max="18" width="16" style="1" customWidth="1"/>
    <col min="19" max="19" width="8.75" style="1" bestFit="1" customWidth="1"/>
    <col min="20" max="20" width="12.25" style="1" bestFit="1" customWidth="1"/>
    <col min="21" max="23" width="5.5" style="1" bestFit="1" customWidth="1"/>
    <col min="24" max="24" width="15.875" style="1" customWidth="1"/>
    <col min="25" max="25" width="7.125" style="1" bestFit="1" customWidth="1"/>
    <col min="26" max="26" width="12.25" style="1" bestFit="1" customWidth="1"/>
    <col min="27" max="29" width="5.5" style="1" bestFit="1" customWidth="1"/>
    <col min="30" max="30" width="16.125" style="1" customWidth="1"/>
    <col min="31" max="31" width="7.125" style="1" bestFit="1" customWidth="1"/>
    <col min="32" max="32" width="12.25" style="1" bestFit="1" customWidth="1"/>
    <col min="33" max="35" width="5.5" style="1" bestFit="1" customWidth="1"/>
    <col min="36" max="36" width="15.875" style="1" customWidth="1"/>
    <col min="37" max="37" width="7.125" style="1" bestFit="1" customWidth="1"/>
    <col min="38" max="38" width="12.25" style="1" bestFit="1" customWidth="1"/>
    <col min="39" max="41" width="5.5" style="1" bestFit="1" customWidth="1"/>
    <col min="42" max="42" width="16.25" style="1" customWidth="1"/>
    <col min="43" max="43" width="7.125" style="1" customWidth="1"/>
    <col min="44" max="44" width="12.25" style="1" customWidth="1"/>
    <col min="45" max="47" width="5.5" style="1" customWidth="1"/>
    <col min="48" max="48" width="15.625" style="1" customWidth="1"/>
    <col min="49" max="49" width="7.125" style="1" customWidth="1"/>
    <col min="50" max="50" width="12.25" style="1" customWidth="1"/>
    <col min="51" max="53" width="5.5" style="1" customWidth="1"/>
    <col min="54" max="54" width="15.625" style="1" customWidth="1"/>
    <col min="55" max="55" width="7.125" style="1" bestFit="1" customWidth="1"/>
    <col min="56" max="56" width="12.25" style="1" customWidth="1"/>
    <col min="57" max="59" width="5.5" style="1" customWidth="1"/>
    <col min="60" max="60" width="15.875" style="1" customWidth="1"/>
    <col min="61" max="61" width="7.125" style="1" bestFit="1" customWidth="1"/>
    <col min="62" max="62" width="12.25" style="1" customWidth="1"/>
    <col min="63" max="65" width="5.5" style="1" customWidth="1"/>
    <col min="66" max="66" width="15.875" style="1" customWidth="1"/>
    <col min="67" max="67" width="7.125" style="1" bestFit="1" customWidth="1"/>
    <col min="68" max="68" width="12.25" style="1" customWidth="1"/>
    <col min="69" max="71" width="6.5" style="1" customWidth="1"/>
    <col min="72" max="72" width="15.75" style="1" customWidth="1"/>
    <col min="73" max="73" width="8.75" style="1" bestFit="1" customWidth="1"/>
    <col min="74" max="74" width="12.25" style="1" bestFit="1" customWidth="1"/>
    <col min="75" max="77" width="6.5" style="1" bestFit="1" customWidth="1"/>
    <col min="78" max="78" width="15.75" style="1" customWidth="1"/>
    <col min="79" max="79" width="8.75" style="1" bestFit="1" customWidth="1"/>
    <col min="80" max="80" width="12.25" style="1" bestFit="1" customWidth="1"/>
    <col min="81" max="82" width="6.5" style="1" bestFit="1" customWidth="1"/>
    <col min="83" max="83" width="6.5" style="1" customWidth="1"/>
    <col min="84" max="84" width="16.625" style="1" customWidth="1"/>
    <col min="85" max="85" width="4.125" style="1" customWidth="1"/>
    <col min="86" max="16384" width="9" style="1"/>
  </cols>
  <sheetData>
    <row r="1" spans="1:85" ht="18.75" x14ac:dyDescent="0.3">
      <c r="A1" s="153" t="s">
        <v>128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</row>
    <row r="2" spans="1:85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</row>
    <row r="3" spans="1:85" ht="18.75" x14ac:dyDescent="0.25">
      <c r="A3" s="127" t="str">
        <f>'1'!A3</f>
        <v>Субъект электроэнергетики: филиал "Росатом Энергосбыт" Смоленск АО "Росатом Энергосбыт"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</row>
    <row r="4" spans="1:85" ht="18.75" x14ac:dyDescent="0.3">
      <c r="A4" s="128" t="str">
        <f>'1'!A4</f>
        <v>ОГРН: 1027700050278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</row>
    <row r="5" spans="1:85" ht="18.75" x14ac:dyDescent="0.3">
      <c r="A5" s="128" t="str">
        <f>'1'!A5</f>
        <v>Год раскрытия информации: 2026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</row>
    <row r="6" spans="1:85" ht="18.75" x14ac:dyDescent="0.3">
      <c r="A6" s="128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</row>
    <row r="7" spans="1:85" ht="15.75" customHeight="1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53"/>
    </row>
    <row r="8" spans="1:85" ht="22.9" customHeight="1" x14ac:dyDescent="0.25">
      <c r="A8" s="156" t="s">
        <v>0</v>
      </c>
      <c r="B8" s="156" t="s">
        <v>1</v>
      </c>
      <c r="C8" s="156" t="s">
        <v>2</v>
      </c>
      <c r="D8" s="156" t="s">
        <v>129</v>
      </c>
      <c r="E8" s="156"/>
      <c r="F8" s="156" t="s">
        <v>381</v>
      </c>
      <c r="G8" s="156"/>
      <c r="H8" s="156"/>
      <c r="I8" s="156"/>
      <c r="J8" s="156"/>
      <c r="K8" s="156"/>
      <c r="L8" s="156" t="s">
        <v>130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7" t="s">
        <v>382</v>
      </c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8" t="s">
        <v>131</v>
      </c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60"/>
      <c r="CF8" s="156" t="s">
        <v>10</v>
      </c>
      <c r="CG8" s="54"/>
    </row>
    <row r="9" spans="1:85" ht="27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 t="s">
        <v>111</v>
      </c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 t="s">
        <v>112</v>
      </c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 t="s">
        <v>113</v>
      </c>
      <c r="BI9" s="157"/>
      <c r="BJ9" s="157"/>
      <c r="BK9" s="157"/>
      <c r="BL9" s="157"/>
      <c r="BM9" s="157"/>
      <c r="BN9" s="157" t="s">
        <v>375</v>
      </c>
      <c r="BO9" s="157"/>
      <c r="BP9" s="157"/>
      <c r="BQ9" s="157"/>
      <c r="BR9" s="157"/>
      <c r="BS9" s="157"/>
      <c r="BT9" s="156" t="s">
        <v>132</v>
      </c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</row>
    <row r="10" spans="1:85" ht="32.450000000000003" customHeight="1" x14ac:dyDescent="0.25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7" t="s">
        <v>11</v>
      </c>
      <c r="M10" s="157"/>
      <c r="N10" s="157"/>
      <c r="O10" s="157"/>
      <c r="P10" s="157"/>
      <c r="Q10" s="157"/>
      <c r="R10" s="157" t="s">
        <v>12</v>
      </c>
      <c r="S10" s="157"/>
      <c r="T10" s="157"/>
      <c r="U10" s="157"/>
      <c r="V10" s="157"/>
      <c r="W10" s="157"/>
      <c r="X10" s="157" t="s">
        <v>13</v>
      </c>
      <c r="Y10" s="157"/>
      <c r="Z10" s="157"/>
      <c r="AA10" s="157"/>
      <c r="AB10" s="157"/>
      <c r="AC10" s="157"/>
      <c r="AD10" s="156" t="s">
        <v>14</v>
      </c>
      <c r="AE10" s="156"/>
      <c r="AF10" s="156"/>
      <c r="AG10" s="156"/>
      <c r="AH10" s="156"/>
      <c r="AI10" s="156"/>
      <c r="AJ10" s="157" t="s">
        <v>13</v>
      </c>
      <c r="AK10" s="157"/>
      <c r="AL10" s="157"/>
      <c r="AM10" s="157"/>
      <c r="AN10" s="157"/>
      <c r="AO10" s="157"/>
      <c r="AP10" s="156" t="s">
        <v>12</v>
      </c>
      <c r="AQ10" s="156"/>
      <c r="AR10" s="156"/>
      <c r="AS10" s="156"/>
      <c r="AT10" s="156"/>
      <c r="AU10" s="156"/>
      <c r="AV10" s="157" t="s">
        <v>13</v>
      </c>
      <c r="AW10" s="157"/>
      <c r="AX10" s="157"/>
      <c r="AY10" s="157"/>
      <c r="AZ10" s="157"/>
      <c r="BA10" s="157"/>
      <c r="BB10" s="156" t="s">
        <v>12</v>
      </c>
      <c r="BC10" s="156"/>
      <c r="BD10" s="156"/>
      <c r="BE10" s="156"/>
      <c r="BF10" s="156"/>
      <c r="BG10" s="156"/>
      <c r="BH10" s="156" t="s">
        <v>11</v>
      </c>
      <c r="BI10" s="156"/>
      <c r="BJ10" s="156"/>
      <c r="BK10" s="156"/>
      <c r="BL10" s="156"/>
      <c r="BM10" s="156"/>
      <c r="BN10" s="157" t="s">
        <v>11</v>
      </c>
      <c r="BO10" s="157"/>
      <c r="BP10" s="157"/>
      <c r="BQ10" s="157"/>
      <c r="BR10" s="157"/>
      <c r="BS10" s="157"/>
      <c r="BT10" s="157" t="s">
        <v>11</v>
      </c>
      <c r="BU10" s="157"/>
      <c r="BV10" s="157"/>
      <c r="BW10" s="157"/>
      <c r="BX10" s="157"/>
      <c r="BY10" s="157"/>
      <c r="BZ10" s="156" t="s">
        <v>12</v>
      </c>
      <c r="CA10" s="156"/>
      <c r="CB10" s="156"/>
      <c r="CC10" s="156"/>
      <c r="CD10" s="156"/>
      <c r="CE10" s="156"/>
      <c r="CF10" s="156"/>
    </row>
    <row r="11" spans="1:85" ht="37.5" customHeight="1" x14ac:dyDescent="0.25">
      <c r="A11" s="156"/>
      <c r="B11" s="156"/>
      <c r="C11" s="156"/>
      <c r="D11" s="156" t="s">
        <v>17</v>
      </c>
      <c r="E11" s="156" t="s">
        <v>12</v>
      </c>
      <c r="F11" s="55" t="s">
        <v>133</v>
      </c>
      <c r="G11" s="157" t="s">
        <v>134</v>
      </c>
      <c r="H11" s="157"/>
      <c r="I11" s="157"/>
      <c r="J11" s="157"/>
      <c r="K11" s="157"/>
      <c r="L11" s="55" t="s">
        <v>133</v>
      </c>
      <c r="M11" s="157" t="s">
        <v>134</v>
      </c>
      <c r="N11" s="157"/>
      <c r="O11" s="157"/>
      <c r="P11" s="157"/>
      <c r="Q11" s="157"/>
      <c r="R11" s="55" t="s">
        <v>133</v>
      </c>
      <c r="S11" s="157" t="s">
        <v>134</v>
      </c>
      <c r="T11" s="157"/>
      <c r="U11" s="157"/>
      <c r="V11" s="157"/>
      <c r="W11" s="157"/>
      <c r="X11" s="55" t="s">
        <v>133</v>
      </c>
      <c r="Y11" s="157" t="s">
        <v>134</v>
      </c>
      <c r="Z11" s="157"/>
      <c r="AA11" s="157"/>
      <c r="AB11" s="157"/>
      <c r="AC11" s="157"/>
      <c r="AD11" s="55" t="s">
        <v>133</v>
      </c>
      <c r="AE11" s="157" t="s">
        <v>134</v>
      </c>
      <c r="AF11" s="157"/>
      <c r="AG11" s="157"/>
      <c r="AH11" s="157"/>
      <c r="AI11" s="157"/>
      <c r="AJ11" s="55" t="s">
        <v>133</v>
      </c>
      <c r="AK11" s="157" t="s">
        <v>134</v>
      </c>
      <c r="AL11" s="157"/>
      <c r="AM11" s="157"/>
      <c r="AN11" s="157"/>
      <c r="AO11" s="157"/>
      <c r="AP11" s="55" t="s">
        <v>133</v>
      </c>
      <c r="AQ11" s="157" t="s">
        <v>134</v>
      </c>
      <c r="AR11" s="157"/>
      <c r="AS11" s="157"/>
      <c r="AT11" s="157"/>
      <c r="AU11" s="157"/>
      <c r="AV11" s="55" t="s">
        <v>133</v>
      </c>
      <c r="AW11" s="157" t="s">
        <v>134</v>
      </c>
      <c r="AX11" s="157"/>
      <c r="AY11" s="157"/>
      <c r="AZ11" s="157"/>
      <c r="BA11" s="157"/>
      <c r="BB11" s="55" t="s">
        <v>133</v>
      </c>
      <c r="BC11" s="157" t="s">
        <v>134</v>
      </c>
      <c r="BD11" s="157"/>
      <c r="BE11" s="157"/>
      <c r="BF11" s="157"/>
      <c r="BG11" s="157"/>
      <c r="BH11" s="55" t="s">
        <v>133</v>
      </c>
      <c r="BI11" s="157" t="s">
        <v>134</v>
      </c>
      <c r="BJ11" s="157"/>
      <c r="BK11" s="157"/>
      <c r="BL11" s="157"/>
      <c r="BM11" s="157"/>
      <c r="BN11" s="55" t="s">
        <v>133</v>
      </c>
      <c r="BO11" s="157" t="s">
        <v>134</v>
      </c>
      <c r="BP11" s="157"/>
      <c r="BQ11" s="157"/>
      <c r="BR11" s="157"/>
      <c r="BS11" s="157"/>
      <c r="BT11" s="55" t="s">
        <v>133</v>
      </c>
      <c r="BU11" s="157" t="s">
        <v>134</v>
      </c>
      <c r="BV11" s="157"/>
      <c r="BW11" s="157"/>
      <c r="BX11" s="157"/>
      <c r="BY11" s="157"/>
      <c r="BZ11" s="55" t="s">
        <v>133</v>
      </c>
      <c r="CA11" s="157" t="s">
        <v>134</v>
      </c>
      <c r="CB11" s="157"/>
      <c r="CC11" s="157"/>
      <c r="CD11" s="157"/>
      <c r="CE11" s="157"/>
      <c r="CF11" s="156"/>
    </row>
    <row r="12" spans="1:85" ht="117" customHeight="1" x14ac:dyDescent="0.25">
      <c r="A12" s="156"/>
      <c r="B12" s="156"/>
      <c r="C12" s="156"/>
      <c r="D12" s="156"/>
      <c r="E12" s="156"/>
      <c r="F12" s="31" t="s">
        <v>135</v>
      </c>
      <c r="G12" s="31" t="s">
        <v>135</v>
      </c>
      <c r="H12" s="56" t="s">
        <v>136</v>
      </c>
      <c r="I12" s="56" t="s">
        <v>137</v>
      </c>
      <c r="J12" s="56" t="s">
        <v>138</v>
      </c>
      <c r="K12" s="56" t="s">
        <v>139</v>
      </c>
      <c r="L12" s="31" t="s">
        <v>135</v>
      </c>
      <c r="M12" s="31" t="s">
        <v>135</v>
      </c>
      <c r="N12" s="56" t="s">
        <v>136</v>
      </c>
      <c r="O12" s="56" t="s">
        <v>137</v>
      </c>
      <c r="P12" s="56" t="s">
        <v>138</v>
      </c>
      <c r="Q12" s="56" t="s">
        <v>139</v>
      </c>
      <c r="R12" s="31" t="s">
        <v>135</v>
      </c>
      <c r="S12" s="31" t="s">
        <v>135</v>
      </c>
      <c r="T12" s="56" t="s">
        <v>136</v>
      </c>
      <c r="U12" s="56" t="s">
        <v>137</v>
      </c>
      <c r="V12" s="56" t="s">
        <v>138</v>
      </c>
      <c r="W12" s="56" t="s">
        <v>139</v>
      </c>
      <c r="X12" s="31" t="s">
        <v>135</v>
      </c>
      <c r="Y12" s="31" t="s">
        <v>135</v>
      </c>
      <c r="Z12" s="56" t="s">
        <v>136</v>
      </c>
      <c r="AA12" s="56" t="s">
        <v>137</v>
      </c>
      <c r="AB12" s="56" t="s">
        <v>138</v>
      </c>
      <c r="AC12" s="56" t="s">
        <v>139</v>
      </c>
      <c r="AD12" s="31" t="s">
        <v>135</v>
      </c>
      <c r="AE12" s="31" t="s">
        <v>135</v>
      </c>
      <c r="AF12" s="56" t="s">
        <v>136</v>
      </c>
      <c r="AG12" s="56" t="s">
        <v>137</v>
      </c>
      <c r="AH12" s="56" t="s">
        <v>138</v>
      </c>
      <c r="AI12" s="56" t="s">
        <v>139</v>
      </c>
      <c r="AJ12" s="31" t="s">
        <v>135</v>
      </c>
      <c r="AK12" s="31" t="s">
        <v>135</v>
      </c>
      <c r="AL12" s="56" t="s">
        <v>136</v>
      </c>
      <c r="AM12" s="56" t="s">
        <v>137</v>
      </c>
      <c r="AN12" s="56" t="s">
        <v>138</v>
      </c>
      <c r="AO12" s="56" t="s">
        <v>139</v>
      </c>
      <c r="AP12" s="31" t="s">
        <v>135</v>
      </c>
      <c r="AQ12" s="31" t="s">
        <v>135</v>
      </c>
      <c r="AR12" s="56" t="s">
        <v>136</v>
      </c>
      <c r="AS12" s="56" t="s">
        <v>137</v>
      </c>
      <c r="AT12" s="56" t="s">
        <v>138</v>
      </c>
      <c r="AU12" s="56" t="s">
        <v>139</v>
      </c>
      <c r="AV12" s="31" t="s">
        <v>135</v>
      </c>
      <c r="AW12" s="31" t="s">
        <v>135</v>
      </c>
      <c r="AX12" s="56" t="s">
        <v>136</v>
      </c>
      <c r="AY12" s="56" t="s">
        <v>137</v>
      </c>
      <c r="AZ12" s="56" t="s">
        <v>138</v>
      </c>
      <c r="BA12" s="56" t="s">
        <v>139</v>
      </c>
      <c r="BB12" s="31" t="s">
        <v>135</v>
      </c>
      <c r="BC12" s="31" t="s">
        <v>135</v>
      </c>
      <c r="BD12" s="56" t="s">
        <v>136</v>
      </c>
      <c r="BE12" s="56" t="s">
        <v>137</v>
      </c>
      <c r="BF12" s="56" t="s">
        <v>138</v>
      </c>
      <c r="BG12" s="56" t="s">
        <v>139</v>
      </c>
      <c r="BH12" s="31" t="s">
        <v>135</v>
      </c>
      <c r="BI12" s="31" t="s">
        <v>135</v>
      </c>
      <c r="BJ12" s="56" t="s">
        <v>136</v>
      </c>
      <c r="BK12" s="56" t="s">
        <v>137</v>
      </c>
      <c r="BL12" s="56" t="s">
        <v>138</v>
      </c>
      <c r="BM12" s="56" t="s">
        <v>139</v>
      </c>
      <c r="BN12" s="31" t="s">
        <v>135</v>
      </c>
      <c r="BO12" s="31" t="s">
        <v>135</v>
      </c>
      <c r="BP12" s="56" t="s">
        <v>136</v>
      </c>
      <c r="BQ12" s="56" t="s">
        <v>137</v>
      </c>
      <c r="BR12" s="56" t="s">
        <v>138</v>
      </c>
      <c r="BS12" s="56" t="s">
        <v>139</v>
      </c>
      <c r="BT12" s="31" t="s">
        <v>135</v>
      </c>
      <c r="BU12" s="31" t="s">
        <v>135</v>
      </c>
      <c r="BV12" s="56" t="s">
        <v>136</v>
      </c>
      <c r="BW12" s="56" t="s">
        <v>137</v>
      </c>
      <c r="BX12" s="56" t="s">
        <v>138</v>
      </c>
      <c r="BY12" s="56" t="s">
        <v>139</v>
      </c>
      <c r="BZ12" s="31" t="s">
        <v>135</v>
      </c>
      <c r="CA12" s="31" t="s">
        <v>135</v>
      </c>
      <c r="CB12" s="56" t="s">
        <v>136</v>
      </c>
      <c r="CC12" s="56" t="s">
        <v>137</v>
      </c>
      <c r="CD12" s="56" t="s">
        <v>138</v>
      </c>
      <c r="CE12" s="56" t="s">
        <v>139</v>
      </c>
      <c r="CF12" s="156"/>
    </row>
    <row r="13" spans="1:85" s="59" customFormat="1" x14ac:dyDescent="0.25">
      <c r="A13" s="19" t="s">
        <v>140</v>
      </c>
      <c r="B13" s="57">
        <v>2</v>
      </c>
      <c r="C13" s="49">
        <v>3</v>
      </c>
      <c r="D13" s="49">
        <v>4</v>
      </c>
      <c r="E13" s="49">
        <v>5</v>
      </c>
      <c r="F13" s="9" t="s">
        <v>141</v>
      </c>
      <c r="G13" s="9" t="s">
        <v>142</v>
      </c>
      <c r="H13" s="9" t="s">
        <v>143</v>
      </c>
      <c r="I13" s="9" t="s">
        <v>144</v>
      </c>
      <c r="J13" s="9" t="s">
        <v>145</v>
      </c>
      <c r="K13" s="9" t="s">
        <v>146</v>
      </c>
      <c r="L13" s="58" t="s">
        <v>147</v>
      </c>
      <c r="M13" s="58" t="s">
        <v>148</v>
      </c>
      <c r="N13" s="58" t="s">
        <v>149</v>
      </c>
      <c r="O13" s="58" t="s">
        <v>150</v>
      </c>
      <c r="P13" s="58" t="s">
        <v>151</v>
      </c>
      <c r="Q13" s="58" t="s">
        <v>152</v>
      </c>
      <c r="R13" s="58" t="s">
        <v>153</v>
      </c>
      <c r="S13" s="58" t="s">
        <v>154</v>
      </c>
      <c r="T13" s="58" t="s">
        <v>155</v>
      </c>
      <c r="U13" s="58" t="s">
        <v>156</v>
      </c>
      <c r="V13" s="58" t="s">
        <v>157</v>
      </c>
      <c r="W13" s="58" t="s">
        <v>158</v>
      </c>
      <c r="X13" s="58" t="s">
        <v>159</v>
      </c>
      <c r="Y13" s="58" t="s">
        <v>160</v>
      </c>
      <c r="Z13" s="58" t="s">
        <v>161</v>
      </c>
      <c r="AA13" s="58" t="s">
        <v>162</v>
      </c>
      <c r="AB13" s="58" t="s">
        <v>163</v>
      </c>
      <c r="AC13" s="58" t="s">
        <v>164</v>
      </c>
      <c r="AD13" s="58" t="s">
        <v>165</v>
      </c>
      <c r="AE13" s="58" t="s">
        <v>166</v>
      </c>
      <c r="AF13" s="58" t="s">
        <v>167</v>
      </c>
      <c r="AG13" s="58" t="s">
        <v>168</v>
      </c>
      <c r="AH13" s="58" t="s">
        <v>169</v>
      </c>
      <c r="AI13" s="58" t="s">
        <v>170</v>
      </c>
      <c r="AJ13" s="58" t="s">
        <v>171</v>
      </c>
      <c r="AK13" s="58" t="s">
        <v>172</v>
      </c>
      <c r="AL13" s="58" t="s">
        <v>173</v>
      </c>
      <c r="AM13" s="58" t="s">
        <v>174</v>
      </c>
      <c r="AN13" s="58" t="s">
        <v>175</v>
      </c>
      <c r="AO13" s="58" t="s">
        <v>176</v>
      </c>
      <c r="AP13" s="58" t="s">
        <v>177</v>
      </c>
      <c r="AQ13" s="58" t="s">
        <v>178</v>
      </c>
      <c r="AR13" s="58" t="s">
        <v>179</v>
      </c>
      <c r="AS13" s="58" t="s">
        <v>180</v>
      </c>
      <c r="AT13" s="58" t="s">
        <v>181</v>
      </c>
      <c r="AU13" s="58" t="s">
        <v>182</v>
      </c>
      <c r="AV13" s="58" t="s">
        <v>183</v>
      </c>
      <c r="AW13" s="58" t="s">
        <v>184</v>
      </c>
      <c r="AX13" s="58" t="s">
        <v>185</v>
      </c>
      <c r="AY13" s="58" t="s">
        <v>186</v>
      </c>
      <c r="AZ13" s="58" t="s">
        <v>187</v>
      </c>
      <c r="BA13" s="58" t="s">
        <v>188</v>
      </c>
      <c r="BB13" s="58" t="s">
        <v>189</v>
      </c>
      <c r="BC13" s="58" t="s">
        <v>190</v>
      </c>
      <c r="BD13" s="58" t="s">
        <v>191</v>
      </c>
      <c r="BE13" s="58" t="s">
        <v>192</v>
      </c>
      <c r="BF13" s="58" t="s">
        <v>193</v>
      </c>
      <c r="BG13" s="58" t="s">
        <v>194</v>
      </c>
      <c r="BH13" s="58" t="s">
        <v>195</v>
      </c>
      <c r="BI13" s="58" t="s">
        <v>196</v>
      </c>
      <c r="BJ13" s="58" t="s">
        <v>197</v>
      </c>
      <c r="BK13" s="58" t="s">
        <v>198</v>
      </c>
      <c r="BL13" s="58" t="s">
        <v>199</v>
      </c>
      <c r="BM13" s="58" t="s">
        <v>200</v>
      </c>
      <c r="BN13" s="58" t="s">
        <v>201</v>
      </c>
      <c r="BO13" s="58" t="s">
        <v>202</v>
      </c>
      <c r="BP13" s="58" t="s">
        <v>203</v>
      </c>
      <c r="BQ13" s="58" t="s">
        <v>204</v>
      </c>
      <c r="BR13" s="58" t="s">
        <v>205</v>
      </c>
      <c r="BS13" s="58" t="s">
        <v>206</v>
      </c>
      <c r="BT13" s="58" t="s">
        <v>207</v>
      </c>
      <c r="BU13" s="58" t="s">
        <v>208</v>
      </c>
      <c r="BV13" s="58" t="s">
        <v>209</v>
      </c>
      <c r="BW13" s="58" t="s">
        <v>210</v>
      </c>
      <c r="BX13" s="58" t="s">
        <v>211</v>
      </c>
      <c r="BY13" s="58" t="s">
        <v>212</v>
      </c>
      <c r="BZ13" s="58" t="s">
        <v>213</v>
      </c>
      <c r="CA13" s="58" t="s">
        <v>214</v>
      </c>
      <c r="CB13" s="58" t="s">
        <v>215</v>
      </c>
      <c r="CC13" s="58" t="s">
        <v>216</v>
      </c>
      <c r="CD13" s="58" t="s">
        <v>217</v>
      </c>
      <c r="CE13" s="58" t="s">
        <v>218</v>
      </c>
      <c r="CF13" s="49">
        <v>11</v>
      </c>
    </row>
    <row r="14" spans="1:85" ht="31.5" x14ac:dyDescent="0.25">
      <c r="A14" s="47" t="s">
        <v>74</v>
      </c>
      <c r="B14" s="48" t="s">
        <v>75</v>
      </c>
      <c r="C14" s="47" t="s">
        <v>69</v>
      </c>
      <c r="D14" s="27">
        <f>D15+D18</f>
        <v>711.60219168859476</v>
      </c>
      <c r="E14" s="27">
        <f>E15</f>
        <v>1115.6369683974369</v>
      </c>
      <c r="F14" s="27">
        <f t="shared" ref="F14:BQ14" si="0">F15</f>
        <v>0</v>
      </c>
      <c r="G14" s="27">
        <f t="shared" si="0"/>
        <v>181.08190229156759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711.60219168859476</v>
      </c>
      <c r="N14" s="27">
        <f t="shared" si="0"/>
        <v>0</v>
      </c>
      <c r="O14" s="27">
        <f t="shared" si="0"/>
        <v>0</v>
      </c>
      <c r="P14" s="27">
        <f t="shared" si="0"/>
        <v>0</v>
      </c>
      <c r="Q14" s="27">
        <f t="shared" si="0"/>
        <v>0</v>
      </c>
      <c r="R14" s="27">
        <f t="shared" si="0"/>
        <v>0</v>
      </c>
      <c r="S14" s="27">
        <f t="shared" si="0"/>
        <v>1115.6369683974369</v>
      </c>
      <c r="T14" s="27">
        <f t="shared" si="0"/>
        <v>0</v>
      </c>
      <c r="U14" s="27">
        <f t="shared" si="0"/>
        <v>0</v>
      </c>
      <c r="V14" s="27">
        <f t="shared" si="0"/>
        <v>0</v>
      </c>
      <c r="W14" s="27">
        <f t="shared" si="0"/>
        <v>0</v>
      </c>
      <c r="X14" s="27">
        <f t="shared" si="0"/>
        <v>0</v>
      </c>
      <c r="Y14" s="27">
        <f t="shared" si="0"/>
        <v>206.6751411771084</v>
      </c>
      <c r="Z14" s="27">
        <f t="shared" si="0"/>
        <v>0</v>
      </c>
      <c r="AA14" s="27">
        <f t="shared" si="0"/>
        <v>0</v>
      </c>
      <c r="AB14" s="27">
        <f t="shared" si="0"/>
        <v>0</v>
      </c>
      <c r="AC14" s="27">
        <f t="shared" si="0"/>
        <v>0</v>
      </c>
      <c r="AD14" s="27">
        <f t="shared" si="0"/>
        <v>0</v>
      </c>
      <c r="AE14" s="27">
        <f t="shared" si="0"/>
        <v>208.91982637000001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27">
        <f t="shared" si="0"/>
        <v>235.89788947330544</v>
      </c>
      <c r="AL14" s="27">
        <f t="shared" si="0"/>
        <v>0</v>
      </c>
      <c r="AM14" s="27">
        <f t="shared" si="0"/>
        <v>0</v>
      </c>
      <c r="AN14" s="27">
        <f t="shared" si="0"/>
        <v>0</v>
      </c>
      <c r="AO14" s="27">
        <f t="shared" si="0"/>
        <v>0</v>
      </c>
      <c r="AP14" s="27">
        <f t="shared" si="0"/>
        <v>0</v>
      </c>
      <c r="AQ14" s="27">
        <f t="shared" si="0"/>
        <v>232.03071095734961</v>
      </c>
      <c r="AR14" s="27">
        <f t="shared" si="0"/>
        <v>0</v>
      </c>
      <c r="AS14" s="27">
        <f t="shared" si="0"/>
        <v>0</v>
      </c>
      <c r="AT14" s="27">
        <f t="shared" si="0"/>
        <v>0</v>
      </c>
      <c r="AU14" s="27">
        <f t="shared" si="0"/>
        <v>0</v>
      </c>
      <c r="AV14" s="27">
        <f t="shared" si="0"/>
        <v>0</v>
      </c>
      <c r="AW14" s="27">
        <f t="shared" si="0"/>
        <v>269.02916103818097</v>
      </c>
      <c r="AX14" s="27">
        <f t="shared" si="0"/>
        <v>0</v>
      </c>
      <c r="AY14" s="27">
        <f t="shared" si="0"/>
        <v>0</v>
      </c>
      <c r="AZ14" s="27">
        <f t="shared" si="0"/>
        <v>0</v>
      </c>
      <c r="BA14" s="27">
        <f t="shared" si="0"/>
        <v>0</v>
      </c>
      <c r="BB14" s="27">
        <f t="shared" si="0"/>
        <v>0</v>
      </c>
      <c r="BC14" s="27">
        <f t="shared" si="0"/>
        <v>269.02916103818114</v>
      </c>
      <c r="BD14" s="27">
        <f t="shared" si="0"/>
        <v>0</v>
      </c>
      <c r="BE14" s="27">
        <f t="shared" si="0"/>
        <v>0</v>
      </c>
      <c r="BF14" s="27">
        <f t="shared" si="0"/>
        <v>0</v>
      </c>
      <c r="BG14" s="27">
        <f t="shared" si="0"/>
        <v>0</v>
      </c>
      <c r="BH14" s="27">
        <f t="shared" si="0"/>
        <v>0</v>
      </c>
      <c r="BI14" s="27">
        <f t="shared" si="0"/>
        <v>293.77667971049237</v>
      </c>
      <c r="BJ14" s="27">
        <f t="shared" si="0"/>
        <v>0</v>
      </c>
      <c r="BK14" s="27">
        <f t="shared" si="0"/>
        <v>0</v>
      </c>
      <c r="BL14" s="27">
        <f t="shared" si="0"/>
        <v>0</v>
      </c>
      <c r="BM14" s="27">
        <f t="shared" si="0"/>
        <v>0</v>
      </c>
      <c r="BN14" s="27">
        <f t="shared" si="0"/>
        <v>0</v>
      </c>
      <c r="BO14" s="27">
        <f t="shared" si="0"/>
        <v>320.80041669141383</v>
      </c>
      <c r="BP14" s="27">
        <f t="shared" si="0"/>
        <v>0</v>
      </c>
      <c r="BQ14" s="27">
        <f t="shared" si="0"/>
        <v>0</v>
      </c>
      <c r="BR14" s="27">
        <f t="shared" ref="BR14:CE14" si="1">BR15</f>
        <v>0</v>
      </c>
      <c r="BS14" s="27">
        <f t="shared" si="1"/>
        <v>0</v>
      </c>
      <c r="BT14" s="27">
        <f t="shared" si="1"/>
        <v>0</v>
      </c>
      <c r="BU14" s="27">
        <f t="shared" si="1"/>
        <v>711.60219168859476</v>
      </c>
      <c r="BV14" s="27">
        <f t="shared" si="1"/>
        <v>0</v>
      </c>
      <c r="BW14" s="27">
        <f t="shared" si="1"/>
        <v>0</v>
      </c>
      <c r="BX14" s="27">
        <f t="shared" si="1"/>
        <v>0</v>
      </c>
      <c r="BY14" s="27">
        <f t="shared" si="1"/>
        <v>0</v>
      </c>
      <c r="BZ14" s="27">
        <f t="shared" si="1"/>
        <v>0</v>
      </c>
      <c r="CA14" s="27">
        <f t="shared" si="1"/>
        <v>1115.6369683974369</v>
      </c>
      <c r="CB14" s="27">
        <f t="shared" si="1"/>
        <v>0</v>
      </c>
      <c r="CC14" s="27">
        <f t="shared" si="1"/>
        <v>0</v>
      </c>
      <c r="CD14" s="27">
        <f t="shared" si="1"/>
        <v>0</v>
      </c>
      <c r="CE14" s="27">
        <f t="shared" si="1"/>
        <v>0</v>
      </c>
      <c r="CF14" s="50" t="s">
        <v>69</v>
      </c>
    </row>
    <row r="15" spans="1:85" ht="47.25" x14ac:dyDescent="0.25">
      <c r="A15" s="47" t="s">
        <v>77</v>
      </c>
      <c r="B15" s="48" t="s">
        <v>78</v>
      </c>
      <c r="C15" s="29" t="s">
        <v>79</v>
      </c>
      <c r="D15" s="27">
        <f t="shared" ref="D15:BI15" si="2">D21</f>
        <v>711.60219168859476</v>
      </c>
      <c r="E15" s="27">
        <f t="shared" si="2"/>
        <v>1115.6369683974369</v>
      </c>
      <c r="F15" s="27">
        <f t="shared" si="2"/>
        <v>0</v>
      </c>
      <c r="G15" s="27">
        <f t="shared" si="2"/>
        <v>181.08190229156759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711.60219168859476</v>
      </c>
      <c r="N15" s="27">
        <f t="shared" si="2"/>
        <v>0</v>
      </c>
      <c r="O15" s="27">
        <f t="shared" si="2"/>
        <v>0</v>
      </c>
      <c r="P15" s="27">
        <f t="shared" si="2"/>
        <v>0</v>
      </c>
      <c r="Q15" s="27">
        <f t="shared" si="2"/>
        <v>0</v>
      </c>
      <c r="R15" s="27">
        <f t="shared" si="2"/>
        <v>0</v>
      </c>
      <c r="S15" s="27">
        <f t="shared" si="2"/>
        <v>1115.6369683974369</v>
      </c>
      <c r="T15" s="27">
        <f t="shared" si="2"/>
        <v>0</v>
      </c>
      <c r="U15" s="27">
        <f t="shared" si="2"/>
        <v>0</v>
      </c>
      <c r="V15" s="27">
        <f t="shared" si="2"/>
        <v>0</v>
      </c>
      <c r="W15" s="27">
        <f t="shared" si="2"/>
        <v>0</v>
      </c>
      <c r="X15" s="27">
        <f t="shared" si="2"/>
        <v>0</v>
      </c>
      <c r="Y15" s="27">
        <f t="shared" si="2"/>
        <v>206.6751411771084</v>
      </c>
      <c r="Z15" s="27">
        <f t="shared" si="2"/>
        <v>0</v>
      </c>
      <c r="AA15" s="27">
        <f t="shared" si="2"/>
        <v>0</v>
      </c>
      <c r="AB15" s="27">
        <f t="shared" si="2"/>
        <v>0</v>
      </c>
      <c r="AC15" s="27">
        <f t="shared" si="2"/>
        <v>0</v>
      </c>
      <c r="AD15" s="27">
        <f t="shared" si="2"/>
        <v>0</v>
      </c>
      <c r="AE15" s="27">
        <f t="shared" si="2"/>
        <v>208.91982637000001</v>
      </c>
      <c r="AF15" s="27">
        <f t="shared" si="2"/>
        <v>0</v>
      </c>
      <c r="AG15" s="27">
        <f t="shared" si="2"/>
        <v>0</v>
      </c>
      <c r="AH15" s="27">
        <f t="shared" si="2"/>
        <v>0</v>
      </c>
      <c r="AI15" s="27">
        <f t="shared" si="2"/>
        <v>0</v>
      </c>
      <c r="AJ15" s="27">
        <f t="shared" si="2"/>
        <v>0</v>
      </c>
      <c r="AK15" s="27">
        <f t="shared" si="2"/>
        <v>235.89788947330544</v>
      </c>
      <c r="AL15" s="27">
        <f t="shared" si="2"/>
        <v>0</v>
      </c>
      <c r="AM15" s="27">
        <f t="shared" si="2"/>
        <v>0</v>
      </c>
      <c r="AN15" s="27">
        <f t="shared" si="2"/>
        <v>0</v>
      </c>
      <c r="AO15" s="27">
        <f t="shared" si="2"/>
        <v>0</v>
      </c>
      <c r="AP15" s="27">
        <f t="shared" si="2"/>
        <v>0</v>
      </c>
      <c r="AQ15" s="27">
        <f t="shared" si="2"/>
        <v>232.03071095734961</v>
      </c>
      <c r="AR15" s="27">
        <f t="shared" si="2"/>
        <v>0</v>
      </c>
      <c r="AS15" s="27">
        <f t="shared" si="2"/>
        <v>0</v>
      </c>
      <c r="AT15" s="27">
        <f t="shared" si="2"/>
        <v>0</v>
      </c>
      <c r="AU15" s="27">
        <f t="shared" si="2"/>
        <v>0</v>
      </c>
      <c r="AV15" s="27">
        <f t="shared" si="2"/>
        <v>0</v>
      </c>
      <c r="AW15" s="27">
        <f t="shared" si="2"/>
        <v>269.02916103818097</v>
      </c>
      <c r="AX15" s="27">
        <f t="shared" si="2"/>
        <v>0</v>
      </c>
      <c r="AY15" s="27">
        <f t="shared" si="2"/>
        <v>0</v>
      </c>
      <c r="AZ15" s="27">
        <f t="shared" si="2"/>
        <v>0</v>
      </c>
      <c r="BA15" s="27">
        <f t="shared" si="2"/>
        <v>0</v>
      </c>
      <c r="BB15" s="27">
        <f t="shared" si="2"/>
        <v>0</v>
      </c>
      <c r="BC15" s="27">
        <f t="shared" si="2"/>
        <v>269.02916103818114</v>
      </c>
      <c r="BD15" s="27">
        <f t="shared" si="2"/>
        <v>0</v>
      </c>
      <c r="BE15" s="27">
        <f t="shared" si="2"/>
        <v>0</v>
      </c>
      <c r="BF15" s="27">
        <f t="shared" si="2"/>
        <v>0</v>
      </c>
      <c r="BG15" s="27">
        <f t="shared" si="2"/>
        <v>0</v>
      </c>
      <c r="BH15" s="27">
        <f t="shared" si="2"/>
        <v>0</v>
      </c>
      <c r="BI15" s="27">
        <f t="shared" si="2"/>
        <v>293.77667971049237</v>
      </c>
      <c r="BJ15" s="27">
        <f t="shared" ref="BJ15:CE15" si="3">BJ21</f>
        <v>0</v>
      </c>
      <c r="BK15" s="27">
        <f t="shared" si="3"/>
        <v>0</v>
      </c>
      <c r="BL15" s="27">
        <f t="shared" si="3"/>
        <v>0</v>
      </c>
      <c r="BM15" s="27">
        <f t="shared" si="3"/>
        <v>0</v>
      </c>
      <c r="BN15" s="27">
        <f t="shared" si="3"/>
        <v>0</v>
      </c>
      <c r="BO15" s="27">
        <f t="shared" si="3"/>
        <v>320.80041669141383</v>
      </c>
      <c r="BP15" s="27">
        <f t="shared" si="3"/>
        <v>0</v>
      </c>
      <c r="BQ15" s="27">
        <f t="shared" si="3"/>
        <v>0</v>
      </c>
      <c r="BR15" s="27">
        <f t="shared" si="3"/>
        <v>0</v>
      </c>
      <c r="BS15" s="27">
        <f t="shared" si="3"/>
        <v>0</v>
      </c>
      <c r="BT15" s="27">
        <f t="shared" si="3"/>
        <v>0</v>
      </c>
      <c r="BU15" s="27">
        <f t="shared" si="3"/>
        <v>711.60219168859476</v>
      </c>
      <c r="BV15" s="27">
        <f t="shared" si="3"/>
        <v>0</v>
      </c>
      <c r="BW15" s="27">
        <f t="shared" si="3"/>
        <v>0</v>
      </c>
      <c r="BX15" s="27">
        <f t="shared" si="3"/>
        <v>0</v>
      </c>
      <c r="BY15" s="27">
        <f t="shared" si="3"/>
        <v>0</v>
      </c>
      <c r="BZ15" s="27">
        <f t="shared" si="3"/>
        <v>0</v>
      </c>
      <c r="CA15" s="27">
        <f t="shared" si="3"/>
        <v>1115.6369683974369</v>
      </c>
      <c r="CB15" s="27">
        <f t="shared" si="3"/>
        <v>0</v>
      </c>
      <c r="CC15" s="27">
        <f t="shared" si="3"/>
        <v>0</v>
      </c>
      <c r="CD15" s="27">
        <f t="shared" si="3"/>
        <v>0</v>
      </c>
      <c r="CE15" s="27">
        <f t="shared" si="3"/>
        <v>0</v>
      </c>
      <c r="CF15" s="50" t="s">
        <v>69</v>
      </c>
    </row>
    <row r="16" spans="1:85" x14ac:dyDescent="0.25">
      <c r="A16" s="47" t="s">
        <v>80</v>
      </c>
      <c r="B16" s="48" t="s">
        <v>81</v>
      </c>
      <c r="C16" s="29" t="s">
        <v>79</v>
      </c>
      <c r="D16" s="27" t="s">
        <v>76</v>
      </c>
      <c r="E16" s="27" t="s">
        <v>76</v>
      </c>
      <c r="F16" s="27" t="s">
        <v>76</v>
      </c>
      <c r="G16" s="27" t="s">
        <v>76</v>
      </c>
      <c r="H16" s="27" t="s">
        <v>76</v>
      </c>
      <c r="I16" s="27" t="s">
        <v>76</v>
      </c>
      <c r="J16" s="27" t="s">
        <v>76</v>
      </c>
      <c r="K16" s="27" t="s">
        <v>76</v>
      </c>
      <c r="L16" s="27" t="s">
        <v>76</v>
      </c>
      <c r="M16" s="27" t="s">
        <v>76</v>
      </c>
      <c r="N16" s="27" t="s">
        <v>76</v>
      </c>
      <c r="O16" s="27" t="s">
        <v>76</v>
      </c>
      <c r="P16" s="27" t="s">
        <v>76</v>
      </c>
      <c r="Q16" s="27" t="s">
        <v>76</v>
      </c>
      <c r="R16" s="27" t="s">
        <v>76</v>
      </c>
      <c r="S16" s="27" t="s">
        <v>76</v>
      </c>
      <c r="T16" s="27" t="s">
        <v>76</v>
      </c>
      <c r="U16" s="27" t="s">
        <v>76</v>
      </c>
      <c r="V16" s="27" t="s">
        <v>76</v>
      </c>
      <c r="W16" s="27" t="s">
        <v>76</v>
      </c>
      <c r="X16" s="27" t="s">
        <v>76</v>
      </c>
      <c r="Y16" s="27" t="s">
        <v>76</v>
      </c>
      <c r="Z16" s="27" t="s">
        <v>76</v>
      </c>
      <c r="AA16" s="27" t="s">
        <v>76</v>
      </c>
      <c r="AB16" s="27" t="s">
        <v>76</v>
      </c>
      <c r="AC16" s="27" t="s">
        <v>76</v>
      </c>
      <c r="AD16" s="27" t="s">
        <v>76</v>
      </c>
      <c r="AE16" s="27" t="s">
        <v>76</v>
      </c>
      <c r="AF16" s="27" t="s">
        <v>76</v>
      </c>
      <c r="AG16" s="27" t="s">
        <v>76</v>
      </c>
      <c r="AH16" s="27" t="s">
        <v>76</v>
      </c>
      <c r="AI16" s="27" t="s">
        <v>76</v>
      </c>
      <c r="AJ16" s="27" t="s">
        <v>76</v>
      </c>
      <c r="AK16" s="27" t="s">
        <v>76</v>
      </c>
      <c r="AL16" s="27" t="s">
        <v>76</v>
      </c>
      <c r="AM16" s="27" t="s">
        <v>76</v>
      </c>
      <c r="AN16" s="27" t="s">
        <v>76</v>
      </c>
      <c r="AO16" s="27" t="s">
        <v>76</v>
      </c>
      <c r="AP16" s="27" t="s">
        <v>76</v>
      </c>
      <c r="AQ16" s="27" t="s">
        <v>76</v>
      </c>
      <c r="AR16" s="27" t="s">
        <v>76</v>
      </c>
      <c r="AS16" s="27" t="s">
        <v>76</v>
      </c>
      <c r="AT16" s="27" t="s">
        <v>76</v>
      </c>
      <c r="AU16" s="27" t="s">
        <v>76</v>
      </c>
      <c r="AV16" s="27" t="s">
        <v>76</v>
      </c>
      <c r="AW16" s="27" t="s">
        <v>76</v>
      </c>
      <c r="AX16" s="27" t="s">
        <v>76</v>
      </c>
      <c r="AY16" s="27" t="s">
        <v>76</v>
      </c>
      <c r="AZ16" s="27" t="s">
        <v>76</v>
      </c>
      <c r="BA16" s="27" t="s">
        <v>76</v>
      </c>
      <c r="BB16" s="27" t="s">
        <v>76</v>
      </c>
      <c r="BC16" s="27" t="s">
        <v>76</v>
      </c>
      <c r="BD16" s="27" t="s">
        <v>76</v>
      </c>
      <c r="BE16" s="27" t="s">
        <v>76</v>
      </c>
      <c r="BF16" s="27" t="s">
        <v>76</v>
      </c>
      <c r="BG16" s="27" t="s">
        <v>76</v>
      </c>
      <c r="BH16" s="27" t="s">
        <v>76</v>
      </c>
      <c r="BI16" s="27" t="s">
        <v>76</v>
      </c>
      <c r="BJ16" s="27" t="s">
        <v>76</v>
      </c>
      <c r="BK16" s="27" t="s">
        <v>76</v>
      </c>
      <c r="BL16" s="27" t="s">
        <v>76</v>
      </c>
      <c r="BM16" s="27" t="s">
        <v>76</v>
      </c>
      <c r="BN16" s="27" t="s">
        <v>76</v>
      </c>
      <c r="BO16" s="27" t="s">
        <v>76</v>
      </c>
      <c r="BP16" s="27" t="s">
        <v>76</v>
      </c>
      <c r="BQ16" s="27" t="s">
        <v>76</v>
      </c>
      <c r="BR16" s="27" t="s">
        <v>76</v>
      </c>
      <c r="BS16" s="27" t="s">
        <v>76</v>
      </c>
      <c r="BT16" s="27" t="s">
        <v>76</v>
      </c>
      <c r="BU16" s="27" t="s">
        <v>76</v>
      </c>
      <c r="BV16" s="27" t="s">
        <v>76</v>
      </c>
      <c r="BW16" s="27" t="s">
        <v>76</v>
      </c>
      <c r="BX16" s="27" t="s">
        <v>76</v>
      </c>
      <c r="BY16" s="27" t="s">
        <v>76</v>
      </c>
      <c r="BZ16" s="27" t="s">
        <v>76</v>
      </c>
      <c r="CA16" s="27" t="s">
        <v>76</v>
      </c>
      <c r="CB16" s="27" t="s">
        <v>76</v>
      </c>
      <c r="CC16" s="27" t="s">
        <v>76</v>
      </c>
      <c r="CD16" s="27" t="s">
        <v>76</v>
      </c>
      <c r="CE16" s="27" t="s">
        <v>76</v>
      </c>
      <c r="CF16" s="50" t="s">
        <v>69</v>
      </c>
    </row>
    <row r="17" spans="1:84" ht="47.25" x14ac:dyDescent="0.25">
      <c r="A17" s="47" t="s">
        <v>82</v>
      </c>
      <c r="B17" s="48" t="s">
        <v>83</v>
      </c>
      <c r="C17" s="29" t="s">
        <v>79</v>
      </c>
      <c r="D17" s="27" t="s">
        <v>76</v>
      </c>
      <c r="E17" s="27" t="s">
        <v>76</v>
      </c>
      <c r="F17" s="27" t="s">
        <v>76</v>
      </c>
      <c r="G17" s="27" t="s">
        <v>76</v>
      </c>
      <c r="H17" s="27" t="s">
        <v>76</v>
      </c>
      <c r="I17" s="27" t="s">
        <v>76</v>
      </c>
      <c r="J17" s="27" t="s">
        <v>76</v>
      </c>
      <c r="K17" s="27" t="s">
        <v>76</v>
      </c>
      <c r="L17" s="27" t="s">
        <v>76</v>
      </c>
      <c r="M17" s="27" t="s">
        <v>76</v>
      </c>
      <c r="N17" s="27" t="s">
        <v>76</v>
      </c>
      <c r="O17" s="27" t="s">
        <v>76</v>
      </c>
      <c r="P17" s="27" t="s">
        <v>76</v>
      </c>
      <c r="Q17" s="27" t="s">
        <v>76</v>
      </c>
      <c r="R17" s="27" t="s">
        <v>76</v>
      </c>
      <c r="S17" s="27" t="s">
        <v>76</v>
      </c>
      <c r="T17" s="27" t="s">
        <v>76</v>
      </c>
      <c r="U17" s="27" t="s">
        <v>76</v>
      </c>
      <c r="V17" s="27" t="s">
        <v>76</v>
      </c>
      <c r="W17" s="27" t="s">
        <v>76</v>
      </c>
      <c r="X17" s="27" t="s">
        <v>76</v>
      </c>
      <c r="Y17" s="27" t="s">
        <v>76</v>
      </c>
      <c r="Z17" s="27" t="s">
        <v>76</v>
      </c>
      <c r="AA17" s="27" t="s">
        <v>76</v>
      </c>
      <c r="AB17" s="27" t="s">
        <v>76</v>
      </c>
      <c r="AC17" s="27" t="s">
        <v>76</v>
      </c>
      <c r="AD17" s="27" t="s">
        <v>76</v>
      </c>
      <c r="AE17" s="27" t="s">
        <v>76</v>
      </c>
      <c r="AF17" s="27" t="s">
        <v>76</v>
      </c>
      <c r="AG17" s="27" t="s">
        <v>76</v>
      </c>
      <c r="AH17" s="27" t="s">
        <v>76</v>
      </c>
      <c r="AI17" s="27" t="s">
        <v>76</v>
      </c>
      <c r="AJ17" s="27" t="s">
        <v>76</v>
      </c>
      <c r="AK17" s="27" t="s">
        <v>76</v>
      </c>
      <c r="AL17" s="27" t="s">
        <v>76</v>
      </c>
      <c r="AM17" s="27" t="s">
        <v>76</v>
      </c>
      <c r="AN17" s="27" t="s">
        <v>76</v>
      </c>
      <c r="AO17" s="27" t="s">
        <v>76</v>
      </c>
      <c r="AP17" s="27" t="s">
        <v>76</v>
      </c>
      <c r="AQ17" s="27" t="s">
        <v>76</v>
      </c>
      <c r="AR17" s="27" t="s">
        <v>76</v>
      </c>
      <c r="AS17" s="27" t="s">
        <v>76</v>
      </c>
      <c r="AT17" s="27" t="s">
        <v>76</v>
      </c>
      <c r="AU17" s="27" t="s">
        <v>76</v>
      </c>
      <c r="AV17" s="27" t="s">
        <v>76</v>
      </c>
      <c r="AW17" s="27" t="s">
        <v>76</v>
      </c>
      <c r="AX17" s="27" t="s">
        <v>76</v>
      </c>
      <c r="AY17" s="27" t="s">
        <v>76</v>
      </c>
      <c r="AZ17" s="27" t="s">
        <v>76</v>
      </c>
      <c r="BA17" s="27" t="s">
        <v>76</v>
      </c>
      <c r="BB17" s="27" t="s">
        <v>76</v>
      </c>
      <c r="BC17" s="27" t="s">
        <v>76</v>
      </c>
      <c r="BD17" s="27" t="s">
        <v>76</v>
      </c>
      <c r="BE17" s="27" t="s">
        <v>76</v>
      </c>
      <c r="BF17" s="27" t="s">
        <v>76</v>
      </c>
      <c r="BG17" s="27" t="s">
        <v>76</v>
      </c>
      <c r="BH17" s="27" t="s">
        <v>76</v>
      </c>
      <c r="BI17" s="27" t="s">
        <v>76</v>
      </c>
      <c r="BJ17" s="27" t="s">
        <v>76</v>
      </c>
      <c r="BK17" s="27" t="s">
        <v>76</v>
      </c>
      <c r="BL17" s="27" t="s">
        <v>76</v>
      </c>
      <c r="BM17" s="27" t="s">
        <v>76</v>
      </c>
      <c r="BN17" s="27" t="s">
        <v>76</v>
      </c>
      <c r="BO17" s="27" t="s">
        <v>76</v>
      </c>
      <c r="BP17" s="27" t="s">
        <v>76</v>
      </c>
      <c r="BQ17" s="27" t="s">
        <v>76</v>
      </c>
      <c r="BR17" s="27" t="s">
        <v>76</v>
      </c>
      <c r="BS17" s="27" t="s">
        <v>76</v>
      </c>
      <c r="BT17" s="27" t="s">
        <v>76</v>
      </c>
      <c r="BU17" s="27" t="s">
        <v>76</v>
      </c>
      <c r="BV17" s="27" t="s">
        <v>76</v>
      </c>
      <c r="BW17" s="27" t="s">
        <v>76</v>
      </c>
      <c r="BX17" s="27" t="s">
        <v>76</v>
      </c>
      <c r="BY17" s="27" t="s">
        <v>76</v>
      </c>
      <c r="BZ17" s="27" t="s">
        <v>76</v>
      </c>
      <c r="CA17" s="27" t="s">
        <v>76</v>
      </c>
      <c r="CB17" s="27" t="s">
        <v>76</v>
      </c>
      <c r="CC17" s="27" t="s">
        <v>76</v>
      </c>
      <c r="CD17" s="27" t="s">
        <v>76</v>
      </c>
      <c r="CE17" s="27" t="s">
        <v>76</v>
      </c>
      <c r="CF17" s="50" t="s">
        <v>69</v>
      </c>
    </row>
    <row r="18" spans="1:84" ht="31.5" x14ac:dyDescent="0.25">
      <c r="A18" s="47" t="s">
        <v>84</v>
      </c>
      <c r="B18" s="48" t="s">
        <v>85</v>
      </c>
      <c r="C18" s="29" t="s">
        <v>79</v>
      </c>
      <c r="D18" s="27">
        <f>D26</f>
        <v>0</v>
      </c>
      <c r="E18" s="27" t="s">
        <v>76</v>
      </c>
      <c r="F18" s="27" t="s">
        <v>76</v>
      </c>
      <c r="G18" s="27" t="s">
        <v>76</v>
      </c>
      <c r="H18" s="27" t="s">
        <v>76</v>
      </c>
      <c r="I18" s="27" t="s">
        <v>76</v>
      </c>
      <c r="J18" s="27" t="s">
        <v>76</v>
      </c>
      <c r="K18" s="27" t="s">
        <v>76</v>
      </c>
      <c r="L18" s="27" t="s">
        <v>76</v>
      </c>
      <c r="M18" s="27" t="s">
        <v>76</v>
      </c>
      <c r="N18" s="27" t="s">
        <v>76</v>
      </c>
      <c r="O18" s="27" t="s">
        <v>76</v>
      </c>
      <c r="P18" s="27" t="s">
        <v>76</v>
      </c>
      <c r="Q18" s="27" t="s">
        <v>76</v>
      </c>
      <c r="R18" s="27" t="s">
        <v>76</v>
      </c>
      <c r="S18" s="27" t="s">
        <v>76</v>
      </c>
      <c r="T18" s="27" t="s">
        <v>76</v>
      </c>
      <c r="U18" s="27" t="s">
        <v>76</v>
      </c>
      <c r="V18" s="27" t="s">
        <v>76</v>
      </c>
      <c r="W18" s="27" t="s">
        <v>76</v>
      </c>
      <c r="X18" s="27" t="s">
        <v>76</v>
      </c>
      <c r="Y18" s="27" t="s">
        <v>76</v>
      </c>
      <c r="Z18" s="27" t="s">
        <v>76</v>
      </c>
      <c r="AA18" s="27" t="s">
        <v>76</v>
      </c>
      <c r="AB18" s="27" t="s">
        <v>76</v>
      </c>
      <c r="AC18" s="27" t="s">
        <v>76</v>
      </c>
      <c r="AD18" s="27" t="s">
        <v>76</v>
      </c>
      <c r="AE18" s="27" t="s">
        <v>76</v>
      </c>
      <c r="AF18" s="27" t="s">
        <v>76</v>
      </c>
      <c r="AG18" s="27" t="s">
        <v>76</v>
      </c>
      <c r="AH18" s="27" t="s">
        <v>76</v>
      </c>
      <c r="AI18" s="27" t="s">
        <v>76</v>
      </c>
      <c r="AJ18" s="27" t="s">
        <v>76</v>
      </c>
      <c r="AK18" s="27" t="s">
        <v>76</v>
      </c>
      <c r="AL18" s="27" t="s">
        <v>76</v>
      </c>
      <c r="AM18" s="27" t="s">
        <v>76</v>
      </c>
      <c r="AN18" s="27" t="s">
        <v>76</v>
      </c>
      <c r="AO18" s="27" t="s">
        <v>76</v>
      </c>
      <c r="AP18" s="27" t="s">
        <v>76</v>
      </c>
      <c r="AQ18" s="27" t="s">
        <v>76</v>
      </c>
      <c r="AR18" s="27" t="s">
        <v>76</v>
      </c>
      <c r="AS18" s="27" t="s">
        <v>76</v>
      </c>
      <c r="AT18" s="27" t="s">
        <v>76</v>
      </c>
      <c r="AU18" s="27" t="s">
        <v>76</v>
      </c>
      <c r="AV18" s="27" t="s">
        <v>76</v>
      </c>
      <c r="AW18" s="27" t="s">
        <v>76</v>
      </c>
      <c r="AX18" s="27" t="s">
        <v>76</v>
      </c>
      <c r="AY18" s="27" t="s">
        <v>76</v>
      </c>
      <c r="AZ18" s="27" t="s">
        <v>76</v>
      </c>
      <c r="BA18" s="27" t="s">
        <v>76</v>
      </c>
      <c r="BB18" s="27" t="s">
        <v>76</v>
      </c>
      <c r="BC18" s="27" t="s">
        <v>76</v>
      </c>
      <c r="BD18" s="27" t="s">
        <v>76</v>
      </c>
      <c r="BE18" s="27" t="s">
        <v>76</v>
      </c>
      <c r="BF18" s="27" t="s">
        <v>76</v>
      </c>
      <c r="BG18" s="27" t="s">
        <v>76</v>
      </c>
      <c r="BH18" s="27" t="s">
        <v>76</v>
      </c>
      <c r="BI18" s="27" t="s">
        <v>76</v>
      </c>
      <c r="BJ18" s="27" t="s">
        <v>76</v>
      </c>
      <c r="BK18" s="27" t="s">
        <v>76</v>
      </c>
      <c r="BL18" s="27" t="s">
        <v>76</v>
      </c>
      <c r="BM18" s="27" t="s">
        <v>76</v>
      </c>
      <c r="BN18" s="27" t="s">
        <v>76</v>
      </c>
      <c r="BO18" s="27" t="s">
        <v>76</v>
      </c>
      <c r="BP18" s="27" t="s">
        <v>76</v>
      </c>
      <c r="BQ18" s="27" t="s">
        <v>76</v>
      </c>
      <c r="BR18" s="27" t="s">
        <v>76</v>
      </c>
      <c r="BS18" s="27" t="s">
        <v>76</v>
      </c>
      <c r="BT18" s="27" t="s">
        <v>76</v>
      </c>
      <c r="BU18" s="27" t="s">
        <v>76</v>
      </c>
      <c r="BV18" s="27" t="s">
        <v>76</v>
      </c>
      <c r="BW18" s="27" t="s">
        <v>76</v>
      </c>
      <c r="BX18" s="27" t="s">
        <v>76</v>
      </c>
      <c r="BY18" s="27" t="s">
        <v>76</v>
      </c>
      <c r="BZ18" s="27" t="s">
        <v>76</v>
      </c>
      <c r="CA18" s="27" t="s">
        <v>76</v>
      </c>
      <c r="CB18" s="27" t="s">
        <v>76</v>
      </c>
      <c r="CC18" s="27" t="s">
        <v>76</v>
      </c>
      <c r="CD18" s="27" t="s">
        <v>76</v>
      </c>
      <c r="CE18" s="27" t="s">
        <v>76</v>
      </c>
      <c r="CF18" s="50" t="s">
        <v>69</v>
      </c>
    </row>
    <row r="19" spans="1:84" s="59" customFormat="1" ht="31.5" x14ac:dyDescent="0.25">
      <c r="A19" s="47" t="s">
        <v>86</v>
      </c>
      <c r="B19" s="48" t="s">
        <v>87</v>
      </c>
      <c r="C19" s="29" t="s">
        <v>79</v>
      </c>
      <c r="D19" s="27" t="s">
        <v>76</v>
      </c>
      <c r="E19" s="27" t="s">
        <v>76</v>
      </c>
      <c r="F19" s="27" t="s">
        <v>76</v>
      </c>
      <c r="G19" s="27" t="s">
        <v>76</v>
      </c>
      <c r="H19" s="27" t="s">
        <v>76</v>
      </c>
      <c r="I19" s="27" t="s">
        <v>76</v>
      </c>
      <c r="J19" s="27" t="s">
        <v>76</v>
      </c>
      <c r="K19" s="27" t="s">
        <v>76</v>
      </c>
      <c r="L19" s="27" t="s">
        <v>76</v>
      </c>
      <c r="M19" s="27" t="s">
        <v>76</v>
      </c>
      <c r="N19" s="27" t="s">
        <v>76</v>
      </c>
      <c r="O19" s="27" t="s">
        <v>76</v>
      </c>
      <c r="P19" s="27" t="s">
        <v>76</v>
      </c>
      <c r="Q19" s="27" t="s">
        <v>76</v>
      </c>
      <c r="R19" s="27" t="s">
        <v>76</v>
      </c>
      <c r="S19" s="27" t="s">
        <v>76</v>
      </c>
      <c r="T19" s="27" t="s">
        <v>76</v>
      </c>
      <c r="U19" s="27" t="s">
        <v>76</v>
      </c>
      <c r="V19" s="27" t="s">
        <v>76</v>
      </c>
      <c r="W19" s="27" t="s">
        <v>76</v>
      </c>
      <c r="X19" s="27" t="s">
        <v>76</v>
      </c>
      <c r="Y19" s="27" t="s">
        <v>76</v>
      </c>
      <c r="Z19" s="27" t="s">
        <v>76</v>
      </c>
      <c r="AA19" s="27" t="s">
        <v>76</v>
      </c>
      <c r="AB19" s="27" t="s">
        <v>76</v>
      </c>
      <c r="AC19" s="27" t="s">
        <v>76</v>
      </c>
      <c r="AD19" s="27" t="s">
        <v>76</v>
      </c>
      <c r="AE19" s="27" t="s">
        <v>76</v>
      </c>
      <c r="AF19" s="27" t="s">
        <v>76</v>
      </c>
      <c r="AG19" s="27" t="s">
        <v>76</v>
      </c>
      <c r="AH19" s="27" t="s">
        <v>76</v>
      </c>
      <c r="AI19" s="27" t="s">
        <v>76</v>
      </c>
      <c r="AJ19" s="27" t="s">
        <v>76</v>
      </c>
      <c r="AK19" s="27" t="s">
        <v>76</v>
      </c>
      <c r="AL19" s="27" t="s">
        <v>76</v>
      </c>
      <c r="AM19" s="27" t="s">
        <v>76</v>
      </c>
      <c r="AN19" s="27" t="s">
        <v>76</v>
      </c>
      <c r="AO19" s="27" t="s">
        <v>76</v>
      </c>
      <c r="AP19" s="27" t="s">
        <v>76</v>
      </c>
      <c r="AQ19" s="27" t="s">
        <v>76</v>
      </c>
      <c r="AR19" s="27" t="s">
        <v>76</v>
      </c>
      <c r="AS19" s="27" t="s">
        <v>76</v>
      </c>
      <c r="AT19" s="27" t="s">
        <v>76</v>
      </c>
      <c r="AU19" s="27" t="s">
        <v>76</v>
      </c>
      <c r="AV19" s="27" t="s">
        <v>76</v>
      </c>
      <c r="AW19" s="27" t="s">
        <v>76</v>
      </c>
      <c r="AX19" s="27" t="s">
        <v>76</v>
      </c>
      <c r="AY19" s="27" t="s">
        <v>76</v>
      </c>
      <c r="AZ19" s="27" t="s">
        <v>76</v>
      </c>
      <c r="BA19" s="27" t="s">
        <v>76</v>
      </c>
      <c r="BB19" s="27" t="s">
        <v>76</v>
      </c>
      <c r="BC19" s="27" t="s">
        <v>76</v>
      </c>
      <c r="BD19" s="27" t="s">
        <v>76</v>
      </c>
      <c r="BE19" s="27" t="s">
        <v>76</v>
      </c>
      <c r="BF19" s="27" t="s">
        <v>76</v>
      </c>
      <c r="BG19" s="27" t="s">
        <v>76</v>
      </c>
      <c r="BH19" s="27" t="s">
        <v>76</v>
      </c>
      <c r="BI19" s="27" t="s">
        <v>76</v>
      </c>
      <c r="BJ19" s="27" t="s">
        <v>76</v>
      </c>
      <c r="BK19" s="27" t="s">
        <v>76</v>
      </c>
      <c r="BL19" s="27" t="s">
        <v>76</v>
      </c>
      <c r="BM19" s="27" t="s">
        <v>76</v>
      </c>
      <c r="BN19" s="27" t="s">
        <v>76</v>
      </c>
      <c r="BO19" s="27" t="s">
        <v>76</v>
      </c>
      <c r="BP19" s="27" t="s">
        <v>76</v>
      </c>
      <c r="BQ19" s="27" t="s">
        <v>76</v>
      </c>
      <c r="BR19" s="27" t="s">
        <v>76</v>
      </c>
      <c r="BS19" s="27" t="s">
        <v>76</v>
      </c>
      <c r="BT19" s="27" t="s">
        <v>76</v>
      </c>
      <c r="BU19" s="27" t="s">
        <v>76</v>
      </c>
      <c r="BV19" s="27" t="s">
        <v>76</v>
      </c>
      <c r="BW19" s="27" t="s">
        <v>76</v>
      </c>
      <c r="BX19" s="27" t="s">
        <v>76</v>
      </c>
      <c r="BY19" s="27" t="s">
        <v>76</v>
      </c>
      <c r="BZ19" s="27" t="s">
        <v>76</v>
      </c>
      <c r="CA19" s="27" t="s">
        <v>76</v>
      </c>
      <c r="CB19" s="27" t="s">
        <v>76</v>
      </c>
      <c r="CC19" s="27" t="s">
        <v>76</v>
      </c>
      <c r="CD19" s="27" t="s">
        <v>76</v>
      </c>
      <c r="CE19" s="27" t="s">
        <v>76</v>
      </c>
      <c r="CF19" s="49" t="s">
        <v>69</v>
      </c>
    </row>
    <row r="20" spans="1:84" s="59" customFormat="1" x14ac:dyDescent="0.25">
      <c r="A20" s="17" t="str">
        <f>'1'!A18</f>
        <v>67</v>
      </c>
      <c r="B20" s="12" t="str">
        <f>'1'!B18</f>
        <v>Смоленская область</v>
      </c>
      <c r="C20" s="29" t="s">
        <v>79</v>
      </c>
      <c r="D20" s="14">
        <f>D21</f>
        <v>711.60219168859476</v>
      </c>
      <c r="E20" s="14">
        <f t="shared" ref="E20:BJ20" si="4">E21</f>
        <v>1115.6369683974369</v>
      </c>
      <c r="F20" s="14">
        <f t="shared" si="4"/>
        <v>0</v>
      </c>
      <c r="G20" s="14">
        <f t="shared" si="4"/>
        <v>181.08190229156759</v>
      </c>
      <c r="H20" s="14">
        <f t="shared" si="4"/>
        <v>0</v>
      </c>
      <c r="I20" s="14">
        <f t="shared" si="4"/>
        <v>0</v>
      </c>
      <c r="J20" s="14">
        <f t="shared" si="4"/>
        <v>0</v>
      </c>
      <c r="K20" s="14">
        <f t="shared" si="4"/>
        <v>0</v>
      </c>
      <c r="L20" s="14">
        <f t="shared" si="4"/>
        <v>0</v>
      </c>
      <c r="M20" s="14">
        <f t="shared" si="4"/>
        <v>711.60219168859476</v>
      </c>
      <c r="N20" s="14">
        <f t="shared" si="4"/>
        <v>0</v>
      </c>
      <c r="O20" s="14">
        <f t="shared" si="4"/>
        <v>0</v>
      </c>
      <c r="P20" s="14">
        <f t="shared" si="4"/>
        <v>0</v>
      </c>
      <c r="Q20" s="14">
        <f t="shared" si="4"/>
        <v>0</v>
      </c>
      <c r="R20" s="14">
        <f t="shared" si="4"/>
        <v>0</v>
      </c>
      <c r="S20" s="14">
        <f t="shared" si="4"/>
        <v>1115.6369683974369</v>
      </c>
      <c r="T20" s="14">
        <f t="shared" si="4"/>
        <v>0</v>
      </c>
      <c r="U20" s="14">
        <f t="shared" si="4"/>
        <v>0</v>
      </c>
      <c r="V20" s="14">
        <f t="shared" si="4"/>
        <v>0</v>
      </c>
      <c r="W20" s="14">
        <f t="shared" si="4"/>
        <v>0</v>
      </c>
      <c r="X20" s="14">
        <f t="shared" si="4"/>
        <v>0</v>
      </c>
      <c r="Y20" s="14">
        <f t="shared" si="4"/>
        <v>206.6751411771084</v>
      </c>
      <c r="Z20" s="14">
        <f t="shared" si="4"/>
        <v>0</v>
      </c>
      <c r="AA20" s="14">
        <f t="shared" si="4"/>
        <v>0</v>
      </c>
      <c r="AB20" s="14">
        <f t="shared" si="4"/>
        <v>0</v>
      </c>
      <c r="AC20" s="14">
        <f t="shared" si="4"/>
        <v>0</v>
      </c>
      <c r="AD20" s="14">
        <f t="shared" si="4"/>
        <v>0</v>
      </c>
      <c r="AE20" s="14">
        <f t="shared" si="4"/>
        <v>208.91982637000001</v>
      </c>
      <c r="AF20" s="14">
        <f t="shared" si="4"/>
        <v>0</v>
      </c>
      <c r="AG20" s="14">
        <f t="shared" si="4"/>
        <v>0</v>
      </c>
      <c r="AH20" s="14">
        <f t="shared" si="4"/>
        <v>0</v>
      </c>
      <c r="AI20" s="14">
        <f t="shared" si="4"/>
        <v>0</v>
      </c>
      <c r="AJ20" s="14">
        <f t="shared" si="4"/>
        <v>0</v>
      </c>
      <c r="AK20" s="14">
        <f t="shared" si="4"/>
        <v>235.89788947330544</v>
      </c>
      <c r="AL20" s="14">
        <f t="shared" si="4"/>
        <v>0</v>
      </c>
      <c r="AM20" s="14">
        <f t="shared" si="4"/>
        <v>0</v>
      </c>
      <c r="AN20" s="14">
        <f t="shared" si="4"/>
        <v>0</v>
      </c>
      <c r="AO20" s="14">
        <f t="shared" si="4"/>
        <v>0</v>
      </c>
      <c r="AP20" s="14">
        <f t="shared" si="4"/>
        <v>0</v>
      </c>
      <c r="AQ20" s="14">
        <f t="shared" si="4"/>
        <v>232.03071095734961</v>
      </c>
      <c r="AR20" s="14">
        <f t="shared" si="4"/>
        <v>0</v>
      </c>
      <c r="AS20" s="14">
        <f t="shared" si="4"/>
        <v>0</v>
      </c>
      <c r="AT20" s="14">
        <f t="shared" si="4"/>
        <v>0</v>
      </c>
      <c r="AU20" s="14">
        <f t="shared" si="4"/>
        <v>0</v>
      </c>
      <c r="AV20" s="14">
        <f t="shared" si="4"/>
        <v>0</v>
      </c>
      <c r="AW20" s="14">
        <f t="shared" si="4"/>
        <v>269.02916103818097</v>
      </c>
      <c r="AX20" s="14">
        <f t="shared" si="4"/>
        <v>0</v>
      </c>
      <c r="AY20" s="14">
        <f t="shared" si="4"/>
        <v>0</v>
      </c>
      <c r="AZ20" s="14">
        <f t="shared" si="4"/>
        <v>0</v>
      </c>
      <c r="BA20" s="14">
        <f t="shared" si="4"/>
        <v>0</v>
      </c>
      <c r="BB20" s="14">
        <f t="shared" si="4"/>
        <v>0</v>
      </c>
      <c r="BC20" s="14">
        <f t="shared" si="4"/>
        <v>269.02916103818114</v>
      </c>
      <c r="BD20" s="14">
        <f t="shared" si="4"/>
        <v>0</v>
      </c>
      <c r="BE20" s="14">
        <f t="shared" si="4"/>
        <v>0</v>
      </c>
      <c r="BF20" s="14">
        <f t="shared" si="4"/>
        <v>0</v>
      </c>
      <c r="BG20" s="14">
        <f t="shared" si="4"/>
        <v>0</v>
      </c>
      <c r="BH20" s="14">
        <f t="shared" si="4"/>
        <v>0</v>
      </c>
      <c r="BI20" s="14">
        <f t="shared" si="4"/>
        <v>293.77667971049237</v>
      </c>
      <c r="BJ20" s="14">
        <f t="shared" si="4"/>
        <v>0</v>
      </c>
      <c r="BK20" s="14">
        <f t="shared" ref="BK20:CE20" si="5">BK21</f>
        <v>0</v>
      </c>
      <c r="BL20" s="14">
        <f t="shared" si="5"/>
        <v>0</v>
      </c>
      <c r="BM20" s="14">
        <f t="shared" si="5"/>
        <v>0</v>
      </c>
      <c r="BN20" s="14">
        <f t="shared" si="5"/>
        <v>0</v>
      </c>
      <c r="BO20" s="14">
        <f t="shared" si="5"/>
        <v>320.80041669141383</v>
      </c>
      <c r="BP20" s="14">
        <f t="shared" si="5"/>
        <v>0</v>
      </c>
      <c r="BQ20" s="14">
        <f t="shared" si="5"/>
        <v>0</v>
      </c>
      <c r="BR20" s="14">
        <f t="shared" si="5"/>
        <v>0</v>
      </c>
      <c r="BS20" s="14">
        <f t="shared" si="5"/>
        <v>0</v>
      </c>
      <c r="BT20" s="14">
        <f t="shared" si="5"/>
        <v>0</v>
      </c>
      <c r="BU20" s="14">
        <f t="shared" si="5"/>
        <v>711.60219168859476</v>
      </c>
      <c r="BV20" s="14">
        <f t="shared" si="5"/>
        <v>0</v>
      </c>
      <c r="BW20" s="14">
        <f t="shared" si="5"/>
        <v>0</v>
      </c>
      <c r="BX20" s="14">
        <f t="shared" si="5"/>
        <v>0</v>
      </c>
      <c r="BY20" s="14">
        <f t="shared" si="5"/>
        <v>0</v>
      </c>
      <c r="BZ20" s="14">
        <f t="shared" si="5"/>
        <v>0</v>
      </c>
      <c r="CA20" s="14">
        <f t="shared" si="5"/>
        <v>1115.6369683974369</v>
      </c>
      <c r="CB20" s="14">
        <f t="shared" si="5"/>
        <v>0</v>
      </c>
      <c r="CC20" s="14">
        <f t="shared" si="5"/>
        <v>0</v>
      </c>
      <c r="CD20" s="14">
        <f t="shared" si="5"/>
        <v>0</v>
      </c>
      <c r="CE20" s="14">
        <f t="shared" si="5"/>
        <v>0</v>
      </c>
      <c r="CF20" s="49" t="s">
        <v>69</v>
      </c>
    </row>
    <row r="21" spans="1:84" s="59" customFormat="1" ht="47.25" x14ac:dyDescent="0.25">
      <c r="A21" s="47" t="str">
        <f>'1'!A19</f>
        <v>67.1</v>
      </c>
      <c r="B21" s="48" t="str">
        <f>'1'!B19</f>
        <v>Развитие и модернизация учета электрической энергии (мощности), всего, в том числе:</v>
      </c>
      <c r="C21" s="29" t="s">
        <v>79</v>
      </c>
      <c r="D21" s="14">
        <f t="shared" ref="D21:BI21" si="6">SUM(D23)</f>
        <v>711.60219168859476</v>
      </c>
      <c r="E21" s="14">
        <f t="shared" si="6"/>
        <v>1115.6369683974369</v>
      </c>
      <c r="F21" s="14">
        <f t="shared" si="6"/>
        <v>0</v>
      </c>
      <c r="G21" s="14">
        <f t="shared" si="6"/>
        <v>181.08190229156759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711.60219168859476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1115.6369683974369</v>
      </c>
      <c r="T21" s="14">
        <f t="shared" si="6"/>
        <v>0</v>
      </c>
      <c r="U21" s="14">
        <f t="shared" si="6"/>
        <v>0</v>
      </c>
      <c r="V21" s="14">
        <f t="shared" si="6"/>
        <v>0</v>
      </c>
      <c r="W21" s="14">
        <f t="shared" si="6"/>
        <v>0</v>
      </c>
      <c r="X21" s="14">
        <f t="shared" si="6"/>
        <v>0</v>
      </c>
      <c r="Y21" s="14">
        <f t="shared" si="6"/>
        <v>206.6751411771084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208.91982637000001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235.89788947330544</v>
      </c>
      <c r="AL21" s="14">
        <f t="shared" si="6"/>
        <v>0</v>
      </c>
      <c r="AM21" s="14">
        <f t="shared" si="6"/>
        <v>0</v>
      </c>
      <c r="AN21" s="14">
        <f t="shared" si="6"/>
        <v>0</v>
      </c>
      <c r="AO21" s="14">
        <f t="shared" si="6"/>
        <v>0</v>
      </c>
      <c r="AP21" s="14">
        <f t="shared" si="6"/>
        <v>0</v>
      </c>
      <c r="AQ21" s="14">
        <f t="shared" si="6"/>
        <v>232.03071095734961</v>
      </c>
      <c r="AR21" s="14">
        <f t="shared" si="6"/>
        <v>0</v>
      </c>
      <c r="AS21" s="14">
        <f t="shared" si="6"/>
        <v>0</v>
      </c>
      <c r="AT21" s="14">
        <f t="shared" si="6"/>
        <v>0</v>
      </c>
      <c r="AU21" s="14">
        <f t="shared" si="6"/>
        <v>0</v>
      </c>
      <c r="AV21" s="14">
        <f t="shared" si="6"/>
        <v>0</v>
      </c>
      <c r="AW21" s="14">
        <f t="shared" si="6"/>
        <v>269.02916103818097</v>
      </c>
      <c r="AX21" s="14">
        <f t="shared" si="6"/>
        <v>0</v>
      </c>
      <c r="AY21" s="14">
        <f t="shared" si="6"/>
        <v>0</v>
      </c>
      <c r="AZ21" s="14">
        <f t="shared" si="6"/>
        <v>0</v>
      </c>
      <c r="BA21" s="14">
        <f t="shared" si="6"/>
        <v>0</v>
      </c>
      <c r="BB21" s="14">
        <f t="shared" si="6"/>
        <v>0</v>
      </c>
      <c r="BC21" s="14">
        <f t="shared" si="6"/>
        <v>269.02916103818114</v>
      </c>
      <c r="BD21" s="14">
        <f t="shared" si="6"/>
        <v>0</v>
      </c>
      <c r="BE21" s="14">
        <f t="shared" si="6"/>
        <v>0</v>
      </c>
      <c r="BF21" s="14">
        <f t="shared" si="6"/>
        <v>0</v>
      </c>
      <c r="BG21" s="14">
        <f t="shared" si="6"/>
        <v>0</v>
      </c>
      <c r="BH21" s="14">
        <f t="shared" si="6"/>
        <v>0</v>
      </c>
      <c r="BI21" s="14">
        <f t="shared" si="6"/>
        <v>293.77667971049237</v>
      </c>
      <c r="BJ21" s="14">
        <f t="shared" ref="BJ21:CE21" si="7">SUM(BJ23)</f>
        <v>0</v>
      </c>
      <c r="BK21" s="14">
        <f t="shared" si="7"/>
        <v>0</v>
      </c>
      <c r="BL21" s="14">
        <f t="shared" si="7"/>
        <v>0</v>
      </c>
      <c r="BM21" s="14">
        <f t="shared" si="7"/>
        <v>0</v>
      </c>
      <c r="BN21" s="14">
        <f t="shared" si="7"/>
        <v>0</v>
      </c>
      <c r="BO21" s="14">
        <f t="shared" si="7"/>
        <v>320.80041669141383</v>
      </c>
      <c r="BP21" s="14">
        <f t="shared" si="7"/>
        <v>0</v>
      </c>
      <c r="BQ21" s="14">
        <f t="shared" si="7"/>
        <v>0</v>
      </c>
      <c r="BR21" s="14">
        <f t="shared" si="7"/>
        <v>0</v>
      </c>
      <c r="BS21" s="14">
        <f t="shared" si="7"/>
        <v>0</v>
      </c>
      <c r="BT21" s="14">
        <f t="shared" si="7"/>
        <v>0</v>
      </c>
      <c r="BU21" s="14">
        <f t="shared" si="7"/>
        <v>711.60219168859476</v>
      </c>
      <c r="BV21" s="14">
        <f t="shared" si="7"/>
        <v>0</v>
      </c>
      <c r="BW21" s="14">
        <f t="shared" si="7"/>
        <v>0</v>
      </c>
      <c r="BX21" s="14">
        <f t="shared" si="7"/>
        <v>0</v>
      </c>
      <c r="BY21" s="14">
        <f t="shared" si="7"/>
        <v>0</v>
      </c>
      <c r="BZ21" s="14">
        <f t="shared" si="7"/>
        <v>0</v>
      </c>
      <c r="CA21" s="14">
        <f t="shared" si="7"/>
        <v>1115.6369683974369</v>
      </c>
      <c r="CB21" s="14">
        <f t="shared" si="7"/>
        <v>0</v>
      </c>
      <c r="CC21" s="14">
        <f t="shared" si="7"/>
        <v>0</v>
      </c>
      <c r="CD21" s="14">
        <f t="shared" si="7"/>
        <v>0</v>
      </c>
      <c r="CE21" s="14">
        <f t="shared" si="7"/>
        <v>0</v>
      </c>
      <c r="CF21" s="49" t="s">
        <v>69</v>
      </c>
    </row>
    <row r="22" spans="1:84" s="59" customFormat="1" ht="31.5" x14ac:dyDescent="0.25">
      <c r="A22" s="47" t="str">
        <f>'1'!A20</f>
        <v>67.1.1</v>
      </c>
      <c r="B22" s="48" t="str">
        <f>'1'!B20</f>
        <v>Установка приборов учета, всего, в том числе:</v>
      </c>
      <c r="C22" s="29" t="s">
        <v>79</v>
      </c>
      <c r="D22" s="27" t="s">
        <v>76</v>
      </c>
      <c r="E22" s="27" t="s">
        <v>76</v>
      </c>
      <c r="F22" s="27" t="s">
        <v>76</v>
      </c>
      <c r="G22" s="27" t="s">
        <v>76</v>
      </c>
      <c r="H22" s="27" t="s">
        <v>76</v>
      </c>
      <c r="I22" s="27" t="s">
        <v>76</v>
      </c>
      <c r="J22" s="27" t="s">
        <v>76</v>
      </c>
      <c r="K22" s="27" t="s">
        <v>76</v>
      </c>
      <c r="L22" s="60" t="s">
        <v>76</v>
      </c>
      <c r="M22" s="60" t="s">
        <v>76</v>
      </c>
      <c r="N22" s="60" t="s">
        <v>76</v>
      </c>
      <c r="O22" s="60" t="s">
        <v>76</v>
      </c>
      <c r="P22" s="60" t="s">
        <v>76</v>
      </c>
      <c r="Q22" s="60" t="s">
        <v>76</v>
      </c>
      <c r="R22" s="60" t="s">
        <v>76</v>
      </c>
      <c r="S22" s="60" t="s">
        <v>76</v>
      </c>
      <c r="T22" s="60" t="s">
        <v>76</v>
      </c>
      <c r="U22" s="60" t="s">
        <v>76</v>
      </c>
      <c r="V22" s="60" t="s">
        <v>76</v>
      </c>
      <c r="W22" s="60" t="s">
        <v>76</v>
      </c>
      <c r="X22" s="60" t="s">
        <v>76</v>
      </c>
      <c r="Y22" s="60" t="s">
        <v>76</v>
      </c>
      <c r="Z22" s="60" t="s">
        <v>76</v>
      </c>
      <c r="AA22" s="60" t="s">
        <v>76</v>
      </c>
      <c r="AB22" s="60" t="s">
        <v>76</v>
      </c>
      <c r="AC22" s="60" t="s">
        <v>76</v>
      </c>
      <c r="AD22" s="60" t="s">
        <v>76</v>
      </c>
      <c r="AE22" s="60" t="s">
        <v>76</v>
      </c>
      <c r="AF22" s="60" t="s">
        <v>76</v>
      </c>
      <c r="AG22" s="60" t="s">
        <v>76</v>
      </c>
      <c r="AH22" s="60" t="s">
        <v>76</v>
      </c>
      <c r="AI22" s="60" t="s">
        <v>76</v>
      </c>
      <c r="AJ22" s="60" t="s">
        <v>76</v>
      </c>
      <c r="AK22" s="60" t="s">
        <v>76</v>
      </c>
      <c r="AL22" s="60" t="s">
        <v>76</v>
      </c>
      <c r="AM22" s="60" t="s">
        <v>76</v>
      </c>
      <c r="AN22" s="60" t="s">
        <v>76</v>
      </c>
      <c r="AO22" s="60" t="s">
        <v>76</v>
      </c>
      <c r="AP22" s="60" t="s">
        <v>76</v>
      </c>
      <c r="AQ22" s="60" t="s">
        <v>76</v>
      </c>
      <c r="AR22" s="60" t="s">
        <v>76</v>
      </c>
      <c r="AS22" s="60" t="s">
        <v>76</v>
      </c>
      <c r="AT22" s="60" t="s">
        <v>76</v>
      </c>
      <c r="AU22" s="60" t="s">
        <v>76</v>
      </c>
      <c r="AV22" s="60" t="s">
        <v>76</v>
      </c>
      <c r="AW22" s="60" t="s">
        <v>76</v>
      </c>
      <c r="AX22" s="60" t="s">
        <v>76</v>
      </c>
      <c r="AY22" s="60" t="s">
        <v>76</v>
      </c>
      <c r="AZ22" s="60" t="s">
        <v>76</v>
      </c>
      <c r="BA22" s="60" t="s">
        <v>76</v>
      </c>
      <c r="BB22" s="60" t="s">
        <v>76</v>
      </c>
      <c r="BC22" s="60" t="s">
        <v>76</v>
      </c>
      <c r="BD22" s="60" t="s">
        <v>76</v>
      </c>
      <c r="BE22" s="60" t="s">
        <v>76</v>
      </c>
      <c r="BF22" s="60" t="s">
        <v>76</v>
      </c>
      <c r="BG22" s="60" t="s">
        <v>76</v>
      </c>
      <c r="BH22" s="60" t="s">
        <v>76</v>
      </c>
      <c r="BI22" s="60" t="s">
        <v>76</v>
      </c>
      <c r="BJ22" s="60" t="s">
        <v>76</v>
      </c>
      <c r="BK22" s="60" t="s">
        <v>76</v>
      </c>
      <c r="BL22" s="60" t="s">
        <v>76</v>
      </c>
      <c r="BM22" s="60" t="s">
        <v>76</v>
      </c>
      <c r="BN22" s="60" t="s">
        <v>76</v>
      </c>
      <c r="BO22" s="60" t="s">
        <v>76</v>
      </c>
      <c r="BP22" s="60" t="s">
        <v>76</v>
      </c>
      <c r="BQ22" s="60" t="s">
        <v>76</v>
      </c>
      <c r="BR22" s="60" t="s">
        <v>76</v>
      </c>
      <c r="BS22" s="60" t="s">
        <v>76</v>
      </c>
      <c r="BT22" s="60" t="s">
        <v>76</v>
      </c>
      <c r="BU22" s="60" t="s">
        <v>76</v>
      </c>
      <c r="BV22" s="60" t="s">
        <v>76</v>
      </c>
      <c r="BW22" s="60" t="s">
        <v>76</v>
      </c>
      <c r="BX22" s="60" t="s">
        <v>76</v>
      </c>
      <c r="BY22" s="60" t="s">
        <v>76</v>
      </c>
      <c r="BZ22" s="60" t="s">
        <v>76</v>
      </c>
      <c r="CA22" s="60" t="s">
        <v>76</v>
      </c>
      <c r="CB22" s="60" t="s">
        <v>76</v>
      </c>
      <c r="CC22" s="60" t="s">
        <v>76</v>
      </c>
      <c r="CD22" s="60" t="s">
        <v>76</v>
      </c>
      <c r="CE22" s="60" t="s">
        <v>76</v>
      </c>
      <c r="CF22" s="49" t="s">
        <v>69</v>
      </c>
    </row>
    <row r="23" spans="1:84" s="59" customFormat="1" ht="47.25" x14ac:dyDescent="0.25">
      <c r="A23" s="47" t="str">
        <f>'1'!A21</f>
        <v>67.1.2</v>
      </c>
      <c r="B23" s="48" t="str">
        <f>'1'!B21</f>
        <v>Включение приборов учета в систему сбора и передачи данных, всего в том числе:</v>
      </c>
      <c r="C23" s="29" t="s">
        <v>79</v>
      </c>
      <c r="D23" s="27">
        <f t="shared" ref="D23:BI23" si="8">D24</f>
        <v>711.60219168859476</v>
      </c>
      <c r="E23" s="27">
        <f t="shared" si="8"/>
        <v>1115.6369683974369</v>
      </c>
      <c r="F23" s="27">
        <f t="shared" si="8"/>
        <v>0</v>
      </c>
      <c r="G23" s="27">
        <f t="shared" si="8"/>
        <v>181.08190229156759</v>
      </c>
      <c r="H23" s="27">
        <f t="shared" si="8"/>
        <v>0</v>
      </c>
      <c r="I23" s="27">
        <f t="shared" si="8"/>
        <v>0</v>
      </c>
      <c r="J23" s="27">
        <f t="shared" si="8"/>
        <v>0</v>
      </c>
      <c r="K23" s="27">
        <f t="shared" si="8"/>
        <v>0</v>
      </c>
      <c r="L23" s="60">
        <f t="shared" si="8"/>
        <v>0</v>
      </c>
      <c r="M23" s="60">
        <f t="shared" si="8"/>
        <v>711.60219168859476</v>
      </c>
      <c r="N23" s="60">
        <f t="shared" si="8"/>
        <v>0</v>
      </c>
      <c r="O23" s="60">
        <f t="shared" si="8"/>
        <v>0</v>
      </c>
      <c r="P23" s="60">
        <f t="shared" si="8"/>
        <v>0</v>
      </c>
      <c r="Q23" s="60">
        <f t="shared" si="8"/>
        <v>0</v>
      </c>
      <c r="R23" s="60">
        <f t="shared" si="8"/>
        <v>0</v>
      </c>
      <c r="S23" s="60">
        <f t="shared" si="8"/>
        <v>1115.6369683974369</v>
      </c>
      <c r="T23" s="60">
        <f t="shared" si="8"/>
        <v>0</v>
      </c>
      <c r="U23" s="60">
        <f t="shared" si="8"/>
        <v>0</v>
      </c>
      <c r="V23" s="60">
        <f t="shared" si="8"/>
        <v>0</v>
      </c>
      <c r="W23" s="60">
        <f t="shared" si="8"/>
        <v>0</v>
      </c>
      <c r="X23" s="60">
        <f t="shared" si="8"/>
        <v>0</v>
      </c>
      <c r="Y23" s="60">
        <f t="shared" si="8"/>
        <v>206.6751411771084</v>
      </c>
      <c r="Z23" s="60">
        <f t="shared" si="8"/>
        <v>0</v>
      </c>
      <c r="AA23" s="60">
        <f t="shared" si="8"/>
        <v>0</v>
      </c>
      <c r="AB23" s="60">
        <f t="shared" si="8"/>
        <v>0</v>
      </c>
      <c r="AC23" s="60">
        <f t="shared" si="8"/>
        <v>0</v>
      </c>
      <c r="AD23" s="60">
        <f t="shared" si="8"/>
        <v>0</v>
      </c>
      <c r="AE23" s="60">
        <f t="shared" si="8"/>
        <v>208.91982637000001</v>
      </c>
      <c r="AF23" s="60">
        <f t="shared" si="8"/>
        <v>0</v>
      </c>
      <c r="AG23" s="60">
        <f t="shared" si="8"/>
        <v>0</v>
      </c>
      <c r="AH23" s="60">
        <f t="shared" si="8"/>
        <v>0</v>
      </c>
      <c r="AI23" s="60">
        <f t="shared" si="8"/>
        <v>0</v>
      </c>
      <c r="AJ23" s="60">
        <f t="shared" si="8"/>
        <v>0</v>
      </c>
      <c r="AK23" s="60">
        <f t="shared" si="8"/>
        <v>235.89788947330544</v>
      </c>
      <c r="AL23" s="60">
        <f t="shared" si="8"/>
        <v>0</v>
      </c>
      <c r="AM23" s="60">
        <f t="shared" si="8"/>
        <v>0</v>
      </c>
      <c r="AN23" s="60">
        <f t="shared" si="8"/>
        <v>0</v>
      </c>
      <c r="AO23" s="60">
        <f t="shared" si="8"/>
        <v>0</v>
      </c>
      <c r="AP23" s="60">
        <f t="shared" si="8"/>
        <v>0</v>
      </c>
      <c r="AQ23" s="60">
        <f t="shared" si="8"/>
        <v>232.03071095734961</v>
      </c>
      <c r="AR23" s="60">
        <f t="shared" si="8"/>
        <v>0</v>
      </c>
      <c r="AS23" s="60">
        <f t="shared" si="8"/>
        <v>0</v>
      </c>
      <c r="AT23" s="60">
        <f t="shared" si="8"/>
        <v>0</v>
      </c>
      <c r="AU23" s="60">
        <f t="shared" si="8"/>
        <v>0</v>
      </c>
      <c r="AV23" s="60">
        <f t="shared" si="8"/>
        <v>0</v>
      </c>
      <c r="AW23" s="60">
        <f t="shared" si="8"/>
        <v>269.02916103818097</v>
      </c>
      <c r="AX23" s="60">
        <f t="shared" si="8"/>
        <v>0</v>
      </c>
      <c r="AY23" s="60">
        <f t="shared" si="8"/>
        <v>0</v>
      </c>
      <c r="AZ23" s="60">
        <f t="shared" si="8"/>
        <v>0</v>
      </c>
      <c r="BA23" s="60">
        <f t="shared" si="8"/>
        <v>0</v>
      </c>
      <c r="BB23" s="60">
        <f t="shared" si="8"/>
        <v>0</v>
      </c>
      <c r="BC23" s="60">
        <f t="shared" si="8"/>
        <v>269.02916103818114</v>
      </c>
      <c r="BD23" s="60">
        <f t="shared" si="8"/>
        <v>0</v>
      </c>
      <c r="BE23" s="60">
        <f t="shared" si="8"/>
        <v>0</v>
      </c>
      <c r="BF23" s="60">
        <f t="shared" si="8"/>
        <v>0</v>
      </c>
      <c r="BG23" s="60">
        <f t="shared" si="8"/>
        <v>0</v>
      </c>
      <c r="BH23" s="60">
        <f t="shared" si="8"/>
        <v>0</v>
      </c>
      <c r="BI23" s="60">
        <f t="shared" si="8"/>
        <v>293.77667971049237</v>
      </c>
      <c r="BJ23" s="60">
        <f t="shared" ref="BJ23:CE23" si="9">BJ24</f>
        <v>0</v>
      </c>
      <c r="BK23" s="60">
        <f t="shared" si="9"/>
        <v>0</v>
      </c>
      <c r="BL23" s="60">
        <f t="shared" si="9"/>
        <v>0</v>
      </c>
      <c r="BM23" s="60">
        <f t="shared" si="9"/>
        <v>0</v>
      </c>
      <c r="BN23" s="60">
        <f t="shared" si="9"/>
        <v>0</v>
      </c>
      <c r="BO23" s="60">
        <f t="shared" si="9"/>
        <v>320.80041669141383</v>
      </c>
      <c r="BP23" s="60">
        <f t="shared" si="9"/>
        <v>0</v>
      </c>
      <c r="BQ23" s="60">
        <f t="shared" si="9"/>
        <v>0</v>
      </c>
      <c r="BR23" s="60">
        <f t="shared" si="9"/>
        <v>0</v>
      </c>
      <c r="BS23" s="60">
        <f t="shared" si="9"/>
        <v>0</v>
      </c>
      <c r="BT23" s="60">
        <f t="shared" si="9"/>
        <v>0</v>
      </c>
      <c r="BU23" s="60">
        <f t="shared" si="9"/>
        <v>711.60219168859476</v>
      </c>
      <c r="BV23" s="60">
        <f t="shared" si="9"/>
        <v>0</v>
      </c>
      <c r="BW23" s="60">
        <f t="shared" si="9"/>
        <v>0</v>
      </c>
      <c r="BX23" s="60">
        <f t="shared" si="9"/>
        <v>0</v>
      </c>
      <c r="BY23" s="60">
        <f t="shared" si="9"/>
        <v>0</v>
      </c>
      <c r="BZ23" s="60">
        <f t="shared" si="9"/>
        <v>0</v>
      </c>
      <c r="CA23" s="60">
        <f t="shared" si="9"/>
        <v>1115.6369683974369</v>
      </c>
      <c r="CB23" s="60">
        <f t="shared" si="9"/>
        <v>0</v>
      </c>
      <c r="CC23" s="60">
        <f t="shared" si="9"/>
        <v>0</v>
      </c>
      <c r="CD23" s="60">
        <f t="shared" si="9"/>
        <v>0</v>
      </c>
      <c r="CE23" s="60">
        <f t="shared" si="9"/>
        <v>0</v>
      </c>
      <c r="CF23" s="49" t="s">
        <v>69</v>
      </c>
    </row>
    <row r="24" spans="1:84" s="59" customFormat="1" ht="47.25" x14ac:dyDescent="0.25">
      <c r="A24" s="29" t="str">
        <f>'1'!A22</f>
        <v>67.1.2</v>
      </c>
      <c r="B24" s="61" t="str">
        <f>'1'!B22</f>
        <v xml:space="preserve">Оборудование многоквартирных жилых домов интеллектуальной системой учета </v>
      </c>
      <c r="C24" s="29" t="str">
        <f>'1'!C22</f>
        <v>N_S01</v>
      </c>
      <c r="D24" s="23">
        <f>'2'!K22</f>
        <v>711.60219168859476</v>
      </c>
      <c r="E24" s="23">
        <f>'2'!P22</f>
        <v>1115.6369683974369</v>
      </c>
      <c r="F24" s="23">
        <v>0</v>
      </c>
      <c r="G24" s="27">
        <f>'2'!J22</f>
        <v>181.08190229156759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62">
        <f>BU24</f>
        <v>711.60219168859476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62">
        <f>CA24</f>
        <v>1115.6369683974369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62">
        <f>'2'!W22</f>
        <v>206.6751411771084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62">
        <f>'2'!X22</f>
        <v>208.91982637000001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62">
        <f>'2'!Y22</f>
        <v>235.89788947330544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62">
        <f>'2'!Z22</f>
        <v>232.03071095734961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62">
        <f>'2'!AA22</f>
        <v>269.02916103818097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62">
        <f>'2'!AB22</f>
        <v>269.02916103818114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62">
        <f>'2'!AC22</f>
        <v>293.77667971049237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62">
        <f>'2'!AD22</f>
        <v>320.80041669141383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62">
        <f>Y24+AK24+AW24</f>
        <v>711.60219168859476</v>
      </c>
      <c r="BV24" s="62">
        <f t="shared" ref="BV24:BY24" si="10">Z24+AL24+AX24</f>
        <v>0</v>
      </c>
      <c r="BW24" s="62">
        <f t="shared" si="10"/>
        <v>0</v>
      </c>
      <c r="BX24" s="62">
        <f t="shared" si="10"/>
        <v>0</v>
      </c>
      <c r="BY24" s="62">
        <f t="shared" si="10"/>
        <v>0</v>
      </c>
      <c r="BZ24" s="62">
        <f t="shared" ref="BZ24:CE24" si="11">AP24+BB24+BH24+BN24</f>
        <v>0</v>
      </c>
      <c r="CA24" s="62">
        <f t="shared" si="11"/>
        <v>1115.6369683974369</v>
      </c>
      <c r="CB24" s="62">
        <f t="shared" si="11"/>
        <v>0</v>
      </c>
      <c r="CC24" s="62">
        <f t="shared" si="11"/>
        <v>0</v>
      </c>
      <c r="CD24" s="62">
        <f t="shared" si="11"/>
        <v>0</v>
      </c>
      <c r="CE24" s="62">
        <f t="shared" si="11"/>
        <v>0</v>
      </c>
      <c r="CF24" s="49" t="s">
        <v>69</v>
      </c>
    </row>
    <row r="25" spans="1:84" s="59" customFormat="1" hidden="1" x14ac:dyDescent="0.25">
      <c r="A25" s="47"/>
      <c r="B25" s="48"/>
      <c r="C25" s="2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49"/>
    </row>
    <row r="26" spans="1:84" s="59" customFormat="1" hidden="1" x14ac:dyDescent="0.25">
      <c r="A26" s="29"/>
      <c r="B26" s="61"/>
      <c r="C26" s="29"/>
      <c r="D26" s="23"/>
      <c r="E26" s="23"/>
      <c r="F26" s="23"/>
      <c r="G26" s="23"/>
      <c r="H26" s="23"/>
      <c r="I26" s="23"/>
      <c r="J26" s="23"/>
      <c r="K26" s="23"/>
      <c r="L26" s="23"/>
      <c r="M26" s="62"/>
      <c r="N26" s="23"/>
      <c r="O26" s="23"/>
      <c r="P26" s="23"/>
      <c r="Q26" s="23"/>
      <c r="R26" s="23"/>
      <c r="S26" s="62"/>
      <c r="T26" s="23"/>
      <c r="U26" s="23"/>
      <c r="V26" s="23"/>
      <c r="W26" s="23"/>
      <c r="X26" s="23"/>
      <c r="Y26" s="62"/>
      <c r="Z26" s="23"/>
      <c r="AA26" s="23"/>
      <c r="AB26" s="23"/>
      <c r="AC26" s="23"/>
      <c r="AD26" s="23"/>
      <c r="AE26" s="62"/>
      <c r="AF26" s="23"/>
      <c r="AG26" s="23"/>
      <c r="AH26" s="23"/>
      <c r="AI26" s="23"/>
      <c r="AJ26" s="23"/>
      <c r="AK26" s="62"/>
      <c r="AL26" s="23"/>
      <c r="AM26" s="23"/>
      <c r="AN26" s="23"/>
      <c r="AO26" s="23"/>
      <c r="AP26" s="23"/>
      <c r="AQ26" s="62"/>
      <c r="AR26" s="23"/>
      <c r="AS26" s="23"/>
      <c r="AT26" s="23"/>
      <c r="AU26" s="23"/>
      <c r="AV26" s="23"/>
      <c r="AW26" s="62"/>
      <c r="AX26" s="23"/>
      <c r="AY26" s="23"/>
      <c r="AZ26" s="23"/>
      <c r="BA26" s="23"/>
      <c r="BB26" s="23"/>
      <c r="BC26" s="62"/>
      <c r="BD26" s="23"/>
      <c r="BE26" s="23"/>
      <c r="BF26" s="23"/>
      <c r="BG26" s="23"/>
      <c r="BH26" s="23"/>
      <c r="BI26" s="62"/>
      <c r="BJ26" s="23"/>
      <c r="BK26" s="23"/>
      <c r="BL26" s="23"/>
      <c r="BM26" s="23"/>
      <c r="BN26" s="23"/>
      <c r="BO26" s="62"/>
      <c r="BP26" s="23"/>
      <c r="BQ26" s="23"/>
      <c r="BR26" s="23"/>
      <c r="BS26" s="23"/>
      <c r="BT26" s="23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49"/>
    </row>
    <row r="27" spans="1:84" x14ac:dyDescent="0.25">
      <c r="G27" s="28"/>
    </row>
    <row r="29" spans="1:84" x14ac:dyDescent="0.25">
      <c r="BO29" s="112" t="s">
        <v>363</v>
      </c>
      <c r="BZ29" s="112" t="s">
        <v>365</v>
      </c>
    </row>
    <row r="30" spans="1:84" x14ac:dyDescent="0.25">
      <c r="BO30" s="112" t="s">
        <v>364</v>
      </c>
    </row>
  </sheetData>
  <mergeCells count="48">
    <mergeCell ref="BU11:BY11"/>
    <mergeCell ref="CA11:CE11"/>
    <mergeCell ref="AQ11:AU11"/>
    <mergeCell ref="AW11:BA11"/>
    <mergeCell ref="BC11:BG11"/>
    <mergeCell ref="BI11:BM11"/>
    <mergeCell ref="BO11:BS11"/>
    <mergeCell ref="Y11:AC11"/>
    <mergeCell ref="AE11:AI11"/>
    <mergeCell ref="AK11:AO11"/>
    <mergeCell ref="AP10:AU10"/>
    <mergeCell ref="AV10:BA10"/>
    <mergeCell ref="D11:D12"/>
    <mergeCell ref="E11:E12"/>
    <mergeCell ref="G11:K11"/>
    <mergeCell ref="M11:Q11"/>
    <mergeCell ref="S11:W11"/>
    <mergeCell ref="AV9:BG9"/>
    <mergeCell ref="BH9:BM9"/>
    <mergeCell ref="BN9:BS9"/>
    <mergeCell ref="BT9:CE9"/>
    <mergeCell ref="BT10:BY10"/>
    <mergeCell ref="BZ10:CE10"/>
    <mergeCell ref="BB10:BG10"/>
    <mergeCell ref="BH10:BM10"/>
    <mergeCell ref="BN10:BS10"/>
    <mergeCell ref="A7:CF7"/>
    <mergeCell ref="A8:A12"/>
    <mergeCell ref="B8:B12"/>
    <mergeCell ref="C8:C12"/>
    <mergeCell ref="D8:E10"/>
    <mergeCell ref="F8:K10"/>
    <mergeCell ref="L8:W9"/>
    <mergeCell ref="X8:AI9"/>
    <mergeCell ref="AJ8:CE8"/>
    <mergeCell ref="CF8:CF12"/>
    <mergeCell ref="L10:Q10"/>
    <mergeCell ref="R10:W10"/>
    <mergeCell ref="X10:AC10"/>
    <mergeCell ref="AD10:AI10"/>
    <mergeCell ref="AJ10:AO10"/>
    <mergeCell ref="AJ9:AU9"/>
    <mergeCell ref="A6:CF6"/>
    <mergeCell ref="A1:CF1"/>
    <mergeCell ref="A2:CF2"/>
    <mergeCell ref="A3:CF3"/>
    <mergeCell ref="A4:CF4"/>
    <mergeCell ref="A5:CF5"/>
  </mergeCells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3" manualBreakCount="3">
    <brk id="23" max="30" man="1"/>
    <brk id="47" max="30" man="1"/>
    <brk id="6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G38"/>
  <sheetViews>
    <sheetView zoomScale="80" zoomScaleNormal="80" zoomScaleSheetLayoutView="90" workbookViewId="0">
      <pane xSplit="2" ySplit="11" topLeftCell="C18" activePane="bottomRight" state="frozen"/>
      <selection pane="topRight" activeCell="C1" sqref="C1"/>
      <selection pane="bottomLeft" activeCell="A12" sqref="A12"/>
      <selection pane="bottomRight" activeCell="A26" sqref="A26"/>
    </sheetView>
  </sheetViews>
  <sheetFormatPr defaultColWidth="9" defaultRowHeight="15.75" x14ac:dyDescent="0.25"/>
  <cols>
    <col min="1" max="1" width="15.5" style="35" customWidth="1"/>
    <col min="2" max="2" width="31.5" style="35" customWidth="1"/>
    <col min="3" max="3" width="15.25" style="35" customWidth="1"/>
    <col min="4" max="4" width="15.75" style="35" customWidth="1"/>
    <col min="5" max="5" width="6.125" style="35" customWidth="1"/>
    <col min="6" max="6" width="9.125" style="35" customWidth="1"/>
    <col min="7" max="7" width="5.125" style="35" customWidth="1"/>
    <col min="8" max="9" width="4.75" style="35" customWidth="1"/>
    <col min="10" max="10" width="16" style="35" customWidth="1"/>
    <col min="11" max="11" width="6" style="35" customWidth="1"/>
    <col min="12" max="12" width="9.5" style="35" customWidth="1"/>
    <col min="13" max="13" width="5.125" style="35" customWidth="1"/>
    <col min="14" max="15" width="4.75" style="35" customWidth="1"/>
    <col min="16" max="16" width="15.75" style="35" customWidth="1"/>
    <col min="17" max="17" width="6" style="35" customWidth="1"/>
    <col min="18" max="18" width="9.75" style="35" customWidth="1"/>
    <col min="19" max="19" width="5.125" style="35" customWidth="1"/>
    <col min="20" max="21" width="4.75" style="35" customWidth="1"/>
    <col min="22" max="22" width="15.625" style="35" customWidth="1"/>
    <col min="23" max="23" width="7" style="35" bestFit="1" customWidth="1"/>
    <col min="24" max="24" width="9.5" style="35" customWidth="1"/>
    <col min="25" max="25" width="5.125" style="35" customWidth="1"/>
    <col min="26" max="27" width="4.75" style="35" customWidth="1"/>
    <col min="28" max="28" width="15.875" style="35" customWidth="1"/>
    <col min="29" max="29" width="7" style="35" bestFit="1" customWidth="1"/>
    <col min="30" max="30" width="10.375" style="35" customWidth="1"/>
    <col min="31" max="31" width="5.125" style="35" customWidth="1"/>
    <col min="32" max="33" width="4.75" style="35" customWidth="1"/>
    <col min="34" max="34" width="3.5" style="35" customWidth="1"/>
    <col min="35" max="35" width="5.75" style="35" customWidth="1"/>
    <col min="36" max="36" width="16.125" style="35" customWidth="1"/>
    <col min="37" max="37" width="21.25" style="35" customWidth="1"/>
    <col min="38" max="38" width="12.625" style="35" customWidth="1"/>
    <col min="39" max="39" width="22.375" style="35" customWidth="1"/>
    <col min="40" max="40" width="10.875" style="35" customWidth="1"/>
    <col min="41" max="41" width="17.375" style="35" customWidth="1"/>
    <col min="42" max="43" width="4.125" style="35" customWidth="1"/>
    <col min="44" max="44" width="3.75" style="35" customWidth="1"/>
    <col min="45" max="45" width="3.875" style="35" customWidth="1"/>
    <col min="46" max="46" width="4.5" style="35" customWidth="1"/>
    <col min="47" max="47" width="5" style="35" customWidth="1"/>
    <col min="48" max="48" width="5.5" style="35" customWidth="1"/>
    <col min="49" max="49" width="5.75" style="35" customWidth="1"/>
    <col min="50" max="50" width="5.5" style="35" customWidth="1"/>
    <col min="51" max="52" width="5" style="35" customWidth="1"/>
    <col min="53" max="53" width="12.875" style="35" customWidth="1"/>
    <col min="54" max="63" width="5" style="35" customWidth="1"/>
    <col min="64" max="16384" width="9" style="35"/>
  </cols>
  <sheetData>
    <row r="1" spans="1:59" ht="18.75" x14ac:dyDescent="0.3">
      <c r="A1" s="153" t="s">
        <v>219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</row>
    <row r="2" spans="1:59" ht="18.75" x14ac:dyDescent="0.3">
      <c r="A2" s="161" t="s">
        <v>256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</row>
    <row r="3" spans="1:59" ht="18.75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</row>
    <row r="4" spans="1:59" ht="18.75" x14ac:dyDescent="0.25">
      <c r="A4" s="147" t="str">
        <f>'1'!A3</f>
        <v>Субъект электроэнергетики: филиал "Росатом Энергосбыт" Смоленск АО "Росатом Энергосбыт"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59" ht="18.75" x14ac:dyDescent="0.3">
      <c r="A5" s="147" t="str">
        <f>'1'!A4</f>
        <v>ОГРН: 1027700050278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BG5" s="63"/>
    </row>
    <row r="6" spans="1:59" ht="18.75" x14ac:dyDescent="0.25">
      <c r="A6" s="147" t="str">
        <f>'1'!A5</f>
        <v>Год раскрытия информации: 2026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</row>
    <row r="7" spans="1:59" ht="18.75" x14ac:dyDescent="0.3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59" ht="19.5" customHeight="1" x14ac:dyDescent="0.25">
      <c r="A8" s="164" t="s">
        <v>0</v>
      </c>
      <c r="B8" s="156" t="s">
        <v>1</v>
      </c>
      <c r="C8" s="156" t="s">
        <v>2</v>
      </c>
      <c r="D8" s="167" t="s">
        <v>257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  <row r="9" spans="1:59" ht="37.5" customHeight="1" x14ac:dyDescent="0.25">
      <c r="A9" s="165"/>
      <c r="B9" s="156"/>
      <c r="C9" s="156"/>
      <c r="D9" s="157" t="s">
        <v>220</v>
      </c>
      <c r="E9" s="157"/>
      <c r="F9" s="157"/>
      <c r="G9" s="157"/>
      <c r="H9" s="157"/>
      <c r="I9" s="157"/>
      <c r="J9" s="157" t="s">
        <v>221</v>
      </c>
      <c r="K9" s="157"/>
      <c r="L9" s="157"/>
      <c r="M9" s="157"/>
      <c r="N9" s="157"/>
      <c r="O9" s="157"/>
      <c r="P9" s="157" t="s">
        <v>222</v>
      </c>
      <c r="Q9" s="157"/>
      <c r="R9" s="157"/>
      <c r="S9" s="157"/>
      <c r="T9" s="157"/>
      <c r="U9" s="157"/>
      <c r="V9" s="157" t="s">
        <v>223</v>
      </c>
      <c r="W9" s="157"/>
      <c r="X9" s="157"/>
      <c r="Y9" s="157"/>
      <c r="Z9" s="157"/>
      <c r="AA9" s="157"/>
      <c r="AB9" s="156" t="s">
        <v>224</v>
      </c>
      <c r="AC9" s="156"/>
      <c r="AD9" s="156"/>
      <c r="AE9" s="156"/>
      <c r="AF9" s="156"/>
      <c r="AG9" s="156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</row>
    <row r="10" spans="1:59" ht="33" customHeight="1" x14ac:dyDescent="0.25">
      <c r="A10" s="165"/>
      <c r="B10" s="156"/>
      <c r="C10" s="156"/>
      <c r="D10" s="55" t="s">
        <v>133</v>
      </c>
      <c r="E10" s="157" t="s">
        <v>134</v>
      </c>
      <c r="F10" s="157"/>
      <c r="G10" s="157"/>
      <c r="H10" s="157"/>
      <c r="I10" s="157"/>
      <c r="J10" s="55" t="s">
        <v>133</v>
      </c>
      <c r="K10" s="156" t="s">
        <v>134</v>
      </c>
      <c r="L10" s="156"/>
      <c r="M10" s="156"/>
      <c r="N10" s="156"/>
      <c r="O10" s="156"/>
      <c r="P10" s="55" t="s">
        <v>133</v>
      </c>
      <c r="Q10" s="156" t="s">
        <v>134</v>
      </c>
      <c r="R10" s="156"/>
      <c r="S10" s="156"/>
      <c r="T10" s="156"/>
      <c r="U10" s="156"/>
      <c r="V10" s="55" t="s">
        <v>133</v>
      </c>
      <c r="W10" s="156" t="s">
        <v>134</v>
      </c>
      <c r="X10" s="156"/>
      <c r="Y10" s="156"/>
      <c r="Z10" s="156"/>
      <c r="AA10" s="156"/>
      <c r="AB10" s="55" t="s">
        <v>133</v>
      </c>
      <c r="AC10" s="156" t="s">
        <v>134</v>
      </c>
      <c r="AD10" s="156"/>
      <c r="AE10" s="156"/>
      <c r="AF10" s="156"/>
      <c r="AG10" s="156"/>
    </row>
    <row r="11" spans="1:59" ht="113.25" customHeight="1" x14ac:dyDescent="0.25">
      <c r="A11" s="166"/>
      <c r="B11" s="156"/>
      <c r="C11" s="156"/>
      <c r="D11" s="31" t="s">
        <v>135</v>
      </c>
      <c r="E11" s="31" t="s">
        <v>135</v>
      </c>
      <c r="F11" s="56" t="s">
        <v>136</v>
      </c>
      <c r="G11" s="56" t="s">
        <v>137</v>
      </c>
      <c r="H11" s="56" t="s">
        <v>138</v>
      </c>
      <c r="I11" s="56" t="s">
        <v>139</v>
      </c>
      <c r="J11" s="6" t="s">
        <v>135</v>
      </c>
      <c r="K11" s="31" t="s">
        <v>135</v>
      </c>
      <c r="L11" s="56" t="s">
        <v>136</v>
      </c>
      <c r="M11" s="56" t="s">
        <v>137</v>
      </c>
      <c r="N11" s="56" t="s">
        <v>138</v>
      </c>
      <c r="O11" s="56" t="s">
        <v>139</v>
      </c>
      <c r="P11" s="31" t="s">
        <v>135</v>
      </c>
      <c r="Q11" s="31" t="s">
        <v>135</v>
      </c>
      <c r="R11" s="56" t="s">
        <v>136</v>
      </c>
      <c r="S11" s="56" t="s">
        <v>137</v>
      </c>
      <c r="T11" s="56" t="s">
        <v>138</v>
      </c>
      <c r="U11" s="56" t="s">
        <v>139</v>
      </c>
      <c r="V11" s="31" t="s">
        <v>135</v>
      </c>
      <c r="W11" s="31" t="s">
        <v>135</v>
      </c>
      <c r="X11" s="56" t="s">
        <v>136</v>
      </c>
      <c r="Y11" s="56" t="s">
        <v>137</v>
      </c>
      <c r="Z11" s="56" t="s">
        <v>138</v>
      </c>
      <c r="AA11" s="56" t="s">
        <v>139</v>
      </c>
      <c r="AB11" s="31" t="s">
        <v>135</v>
      </c>
      <c r="AC11" s="31" t="s">
        <v>135</v>
      </c>
      <c r="AD11" s="56" t="s">
        <v>136</v>
      </c>
      <c r="AE11" s="56" t="s">
        <v>137</v>
      </c>
      <c r="AF11" s="56" t="s">
        <v>138</v>
      </c>
      <c r="AG11" s="56" t="s">
        <v>139</v>
      </c>
    </row>
    <row r="12" spans="1:59" s="1" customFormat="1" x14ac:dyDescent="0.25">
      <c r="A12" s="65">
        <v>1</v>
      </c>
      <c r="B12" s="65">
        <v>2</v>
      </c>
      <c r="C12" s="65">
        <v>3</v>
      </c>
      <c r="D12" s="58" t="s">
        <v>225</v>
      </c>
      <c r="E12" s="58" t="s">
        <v>226</v>
      </c>
      <c r="F12" s="58" t="s">
        <v>227</v>
      </c>
      <c r="G12" s="58" t="s">
        <v>228</v>
      </c>
      <c r="H12" s="58" t="s">
        <v>229</v>
      </c>
      <c r="I12" s="58" t="s">
        <v>230</v>
      </c>
      <c r="J12" s="58" t="s">
        <v>231</v>
      </c>
      <c r="K12" s="58" t="s">
        <v>232</v>
      </c>
      <c r="L12" s="58" t="s">
        <v>233</v>
      </c>
      <c r="M12" s="58" t="s">
        <v>234</v>
      </c>
      <c r="N12" s="58" t="s">
        <v>235</v>
      </c>
      <c r="O12" s="58" t="s">
        <v>236</v>
      </c>
      <c r="P12" s="58" t="s">
        <v>237</v>
      </c>
      <c r="Q12" s="58" t="s">
        <v>238</v>
      </c>
      <c r="R12" s="58" t="s">
        <v>239</v>
      </c>
      <c r="S12" s="58" t="s">
        <v>240</v>
      </c>
      <c r="T12" s="58" t="s">
        <v>241</v>
      </c>
      <c r="U12" s="58" t="s">
        <v>242</v>
      </c>
      <c r="V12" s="58" t="s">
        <v>243</v>
      </c>
      <c r="W12" s="58" t="s">
        <v>244</v>
      </c>
      <c r="X12" s="58" t="s">
        <v>245</v>
      </c>
      <c r="Y12" s="58" t="s">
        <v>246</v>
      </c>
      <c r="Z12" s="58" t="s">
        <v>247</v>
      </c>
      <c r="AA12" s="58" t="s">
        <v>248</v>
      </c>
      <c r="AB12" s="58" t="s">
        <v>249</v>
      </c>
      <c r="AC12" s="58" t="s">
        <v>250</v>
      </c>
      <c r="AD12" s="58" t="s">
        <v>251</v>
      </c>
      <c r="AE12" s="58" t="s">
        <v>252</v>
      </c>
      <c r="AF12" s="58" t="s">
        <v>253</v>
      </c>
      <c r="AG12" s="58" t="s">
        <v>254</v>
      </c>
    </row>
    <row r="13" spans="1:59" s="1" customFormat="1" ht="31.5" x14ac:dyDescent="0.25">
      <c r="A13" s="47" t="s">
        <v>74</v>
      </c>
      <c r="B13" s="48" t="s">
        <v>75</v>
      </c>
      <c r="C13" s="47" t="s">
        <v>69</v>
      </c>
      <c r="D13" s="27">
        <f>D14</f>
        <v>0</v>
      </c>
      <c r="E13" s="27">
        <f t="shared" ref="E13:AG13" si="0">E14</f>
        <v>73.687747069999972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51.272972730000006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57.629499489999994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49.44049166734964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232.03071095734961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</row>
    <row r="14" spans="1:59" s="1" customFormat="1" ht="47.25" x14ac:dyDescent="0.25">
      <c r="A14" s="47" t="s">
        <v>77</v>
      </c>
      <c r="B14" s="48" t="s">
        <v>78</v>
      </c>
      <c r="C14" s="29" t="s">
        <v>79</v>
      </c>
      <c r="D14" s="27">
        <f t="shared" ref="D14:AG14" si="1">D20</f>
        <v>0</v>
      </c>
      <c r="E14" s="27">
        <f t="shared" si="1"/>
        <v>73.687747069999972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51.272972730000006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27">
        <f t="shared" si="1"/>
        <v>0</v>
      </c>
      <c r="Q14" s="27">
        <f t="shared" si="1"/>
        <v>57.629499489999994</v>
      </c>
      <c r="R14" s="27">
        <f t="shared" si="1"/>
        <v>0</v>
      </c>
      <c r="S14" s="27">
        <f t="shared" si="1"/>
        <v>0</v>
      </c>
      <c r="T14" s="27">
        <f t="shared" si="1"/>
        <v>0</v>
      </c>
      <c r="U14" s="27">
        <f t="shared" si="1"/>
        <v>0</v>
      </c>
      <c r="V14" s="27">
        <f t="shared" si="1"/>
        <v>0</v>
      </c>
      <c r="W14" s="27">
        <f t="shared" si="1"/>
        <v>49.44049166734964</v>
      </c>
      <c r="X14" s="27">
        <f t="shared" si="1"/>
        <v>0</v>
      </c>
      <c r="Y14" s="27">
        <f t="shared" si="1"/>
        <v>0</v>
      </c>
      <c r="Z14" s="27">
        <f t="shared" si="1"/>
        <v>0</v>
      </c>
      <c r="AA14" s="27">
        <f t="shared" si="1"/>
        <v>0</v>
      </c>
      <c r="AB14" s="27">
        <f t="shared" si="1"/>
        <v>0</v>
      </c>
      <c r="AC14" s="27">
        <f t="shared" si="1"/>
        <v>232.03071095734961</v>
      </c>
      <c r="AD14" s="27">
        <f t="shared" si="1"/>
        <v>0</v>
      </c>
      <c r="AE14" s="27">
        <f t="shared" si="1"/>
        <v>0</v>
      </c>
      <c r="AF14" s="27">
        <f t="shared" si="1"/>
        <v>0</v>
      </c>
      <c r="AG14" s="27">
        <f t="shared" si="1"/>
        <v>0</v>
      </c>
    </row>
    <row r="15" spans="1:59" s="1" customFormat="1" x14ac:dyDescent="0.25">
      <c r="A15" s="47" t="s">
        <v>80</v>
      </c>
      <c r="B15" s="48" t="s">
        <v>81</v>
      </c>
      <c r="C15" s="29" t="s">
        <v>79</v>
      </c>
      <c r="D15" s="27" t="s">
        <v>76</v>
      </c>
      <c r="E15" s="27" t="s">
        <v>76</v>
      </c>
      <c r="F15" s="27" t="s">
        <v>76</v>
      </c>
      <c r="G15" s="27" t="s">
        <v>76</v>
      </c>
      <c r="H15" s="27" t="s">
        <v>76</v>
      </c>
      <c r="I15" s="27" t="s">
        <v>76</v>
      </c>
      <c r="J15" s="27" t="s">
        <v>76</v>
      </c>
      <c r="K15" s="27" t="s">
        <v>76</v>
      </c>
      <c r="L15" s="27" t="s">
        <v>76</v>
      </c>
      <c r="M15" s="27" t="s">
        <v>76</v>
      </c>
      <c r="N15" s="27" t="s">
        <v>76</v>
      </c>
      <c r="O15" s="27" t="s">
        <v>76</v>
      </c>
      <c r="P15" s="27" t="s">
        <v>76</v>
      </c>
      <c r="Q15" s="27" t="s">
        <v>76</v>
      </c>
      <c r="R15" s="27" t="s">
        <v>76</v>
      </c>
      <c r="S15" s="27" t="s">
        <v>76</v>
      </c>
      <c r="T15" s="27" t="s">
        <v>76</v>
      </c>
      <c r="U15" s="27" t="s">
        <v>76</v>
      </c>
      <c r="V15" s="27" t="s">
        <v>76</v>
      </c>
      <c r="W15" s="27" t="s">
        <v>76</v>
      </c>
      <c r="X15" s="27" t="s">
        <v>76</v>
      </c>
      <c r="Y15" s="27" t="s">
        <v>76</v>
      </c>
      <c r="Z15" s="27" t="s">
        <v>76</v>
      </c>
      <c r="AA15" s="27" t="s">
        <v>76</v>
      </c>
      <c r="AB15" s="27" t="s">
        <v>76</v>
      </c>
      <c r="AC15" s="27" t="s">
        <v>76</v>
      </c>
      <c r="AD15" s="27" t="s">
        <v>76</v>
      </c>
      <c r="AE15" s="27" t="s">
        <v>76</v>
      </c>
      <c r="AF15" s="27" t="s">
        <v>76</v>
      </c>
      <c r="AG15" s="27" t="s">
        <v>76</v>
      </c>
    </row>
    <row r="16" spans="1:59" s="1" customFormat="1" ht="47.25" x14ac:dyDescent="0.25">
      <c r="A16" s="47" t="s">
        <v>82</v>
      </c>
      <c r="B16" s="48" t="s">
        <v>83</v>
      </c>
      <c r="C16" s="29" t="s">
        <v>79</v>
      </c>
      <c r="D16" s="27" t="s">
        <v>76</v>
      </c>
      <c r="E16" s="27" t="s">
        <v>76</v>
      </c>
      <c r="F16" s="27" t="s">
        <v>76</v>
      </c>
      <c r="G16" s="27" t="s">
        <v>76</v>
      </c>
      <c r="H16" s="27" t="s">
        <v>76</v>
      </c>
      <c r="I16" s="27" t="s">
        <v>76</v>
      </c>
      <c r="J16" s="27" t="s">
        <v>76</v>
      </c>
      <c r="K16" s="27" t="s">
        <v>76</v>
      </c>
      <c r="L16" s="27" t="s">
        <v>76</v>
      </c>
      <c r="M16" s="27" t="s">
        <v>76</v>
      </c>
      <c r="N16" s="27" t="s">
        <v>76</v>
      </c>
      <c r="O16" s="27" t="s">
        <v>76</v>
      </c>
      <c r="P16" s="27" t="s">
        <v>76</v>
      </c>
      <c r="Q16" s="27" t="s">
        <v>76</v>
      </c>
      <c r="R16" s="27" t="s">
        <v>76</v>
      </c>
      <c r="S16" s="27" t="s">
        <v>76</v>
      </c>
      <c r="T16" s="27" t="s">
        <v>76</v>
      </c>
      <c r="U16" s="27" t="s">
        <v>76</v>
      </c>
      <c r="V16" s="27" t="s">
        <v>76</v>
      </c>
      <c r="W16" s="27" t="s">
        <v>76</v>
      </c>
      <c r="X16" s="27" t="s">
        <v>76</v>
      </c>
      <c r="Y16" s="27" t="s">
        <v>76</v>
      </c>
      <c r="Z16" s="27" t="s">
        <v>76</v>
      </c>
      <c r="AA16" s="27" t="s">
        <v>76</v>
      </c>
      <c r="AB16" s="27" t="s">
        <v>76</v>
      </c>
      <c r="AC16" s="27" t="s">
        <v>76</v>
      </c>
      <c r="AD16" s="27" t="s">
        <v>76</v>
      </c>
      <c r="AE16" s="27" t="s">
        <v>76</v>
      </c>
      <c r="AF16" s="27" t="s">
        <v>76</v>
      </c>
      <c r="AG16" s="27" t="s">
        <v>76</v>
      </c>
    </row>
    <row r="17" spans="1:33" s="1" customFormat="1" ht="31.5" x14ac:dyDescent="0.25">
      <c r="A17" s="47" t="s">
        <v>84</v>
      </c>
      <c r="B17" s="48" t="s">
        <v>85</v>
      </c>
      <c r="C17" s="29" t="s">
        <v>79</v>
      </c>
      <c r="D17" s="27" t="s">
        <v>76</v>
      </c>
      <c r="E17" s="27" t="s">
        <v>76</v>
      </c>
      <c r="F17" s="27" t="s">
        <v>76</v>
      </c>
      <c r="G17" s="27" t="s">
        <v>76</v>
      </c>
      <c r="H17" s="27" t="s">
        <v>76</v>
      </c>
      <c r="I17" s="27" t="s">
        <v>76</v>
      </c>
      <c r="J17" s="27" t="s">
        <v>76</v>
      </c>
      <c r="K17" s="27" t="s">
        <v>76</v>
      </c>
      <c r="L17" s="27" t="s">
        <v>76</v>
      </c>
      <c r="M17" s="27" t="s">
        <v>76</v>
      </c>
      <c r="N17" s="27" t="s">
        <v>76</v>
      </c>
      <c r="O17" s="27" t="s">
        <v>76</v>
      </c>
      <c r="P17" s="27" t="s">
        <v>76</v>
      </c>
      <c r="Q17" s="27" t="s">
        <v>76</v>
      </c>
      <c r="R17" s="27" t="s">
        <v>76</v>
      </c>
      <c r="S17" s="27" t="s">
        <v>76</v>
      </c>
      <c r="T17" s="27" t="s">
        <v>76</v>
      </c>
      <c r="U17" s="27" t="s">
        <v>76</v>
      </c>
      <c r="V17" s="27" t="s">
        <v>76</v>
      </c>
      <c r="W17" s="27" t="s">
        <v>76</v>
      </c>
      <c r="X17" s="27" t="s">
        <v>76</v>
      </c>
      <c r="Y17" s="27" t="s">
        <v>76</v>
      </c>
      <c r="Z17" s="27" t="s">
        <v>76</v>
      </c>
      <c r="AA17" s="27" t="s">
        <v>76</v>
      </c>
      <c r="AB17" s="27" t="s">
        <v>76</v>
      </c>
      <c r="AC17" s="27" t="s">
        <v>76</v>
      </c>
      <c r="AD17" s="27" t="s">
        <v>76</v>
      </c>
      <c r="AE17" s="27" t="s">
        <v>76</v>
      </c>
      <c r="AF17" s="27" t="s">
        <v>76</v>
      </c>
      <c r="AG17" s="27" t="s">
        <v>76</v>
      </c>
    </row>
    <row r="18" spans="1:33" s="1" customFormat="1" ht="31.5" x14ac:dyDescent="0.25">
      <c r="A18" s="47" t="s">
        <v>86</v>
      </c>
      <c r="B18" s="48" t="s">
        <v>87</v>
      </c>
      <c r="C18" s="29" t="s">
        <v>79</v>
      </c>
      <c r="D18" s="27" t="s">
        <v>76</v>
      </c>
      <c r="E18" s="27" t="s">
        <v>76</v>
      </c>
      <c r="F18" s="27" t="s">
        <v>76</v>
      </c>
      <c r="G18" s="27" t="s">
        <v>76</v>
      </c>
      <c r="H18" s="27" t="s">
        <v>76</v>
      </c>
      <c r="I18" s="27" t="s">
        <v>76</v>
      </c>
      <c r="J18" s="27" t="s">
        <v>76</v>
      </c>
      <c r="K18" s="27" t="s">
        <v>76</v>
      </c>
      <c r="L18" s="27" t="s">
        <v>76</v>
      </c>
      <c r="M18" s="27" t="s">
        <v>76</v>
      </c>
      <c r="N18" s="27" t="s">
        <v>76</v>
      </c>
      <c r="O18" s="27" t="s">
        <v>76</v>
      </c>
      <c r="P18" s="27" t="s">
        <v>76</v>
      </c>
      <c r="Q18" s="27" t="s">
        <v>76</v>
      </c>
      <c r="R18" s="27" t="s">
        <v>76</v>
      </c>
      <c r="S18" s="27" t="s">
        <v>76</v>
      </c>
      <c r="T18" s="27" t="s">
        <v>76</v>
      </c>
      <c r="U18" s="27" t="s">
        <v>76</v>
      </c>
      <c r="V18" s="27" t="s">
        <v>76</v>
      </c>
      <c r="W18" s="27" t="s">
        <v>76</v>
      </c>
      <c r="X18" s="27" t="s">
        <v>76</v>
      </c>
      <c r="Y18" s="27" t="s">
        <v>76</v>
      </c>
      <c r="Z18" s="27" t="s">
        <v>76</v>
      </c>
      <c r="AA18" s="27" t="s">
        <v>76</v>
      </c>
      <c r="AB18" s="27" t="s">
        <v>76</v>
      </c>
      <c r="AC18" s="27" t="s">
        <v>76</v>
      </c>
      <c r="AD18" s="27" t="s">
        <v>76</v>
      </c>
      <c r="AE18" s="27" t="s">
        <v>76</v>
      </c>
      <c r="AF18" s="27" t="s">
        <v>76</v>
      </c>
      <c r="AG18" s="27" t="s">
        <v>76</v>
      </c>
    </row>
    <row r="19" spans="1:33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79</v>
      </c>
      <c r="D19" s="27">
        <f>D20</f>
        <v>0</v>
      </c>
      <c r="E19" s="27">
        <f t="shared" ref="E19:AG19" si="2">E20</f>
        <v>73.687747069999972</v>
      </c>
      <c r="F19" s="27">
        <f t="shared" si="2"/>
        <v>0</v>
      </c>
      <c r="G19" s="27">
        <f t="shared" si="2"/>
        <v>0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51.272972730000006</v>
      </c>
      <c r="L19" s="27">
        <f t="shared" si="2"/>
        <v>0</v>
      </c>
      <c r="M19" s="27">
        <f t="shared" si="2"/>
        <v>0</v>
      </c>
      <c r="N19" s="27">
        <f t="shared" si="2"/>
        <v>0</v>
      </c>
      <c r="O19" s="27">
        <f t="shared" si="2"/>
        <v>0</v>
      </c>
      <c r="P19" s="27">
        <f t="shared" si="2"/>
        <v>0</v>
      </c>
      <c r="Q19" s="27">
        <f t="shared" si="2"/>
        <v>57.629499489999994</v>
      </c>
      <c r="R19" s="27">
        <f t="shared" si="2"/>
        <v>0</v>
      </c>
      <c r="S19" s="27">
        <f t="shared" si="2"/>
        <v>0</v>
      </c>
      <c r="T19" s="27">
        <f t="shared" si="2"/>
        <v>0</v>
      </c>
      <c r="U19" s="27">
        <f t="shared" si="2"/>
        <v>0</v>
      </c>
      <c r="V19" s="27">
        <f t="shared" si="2"/>
        <v>0</v>
      </c>
      <c r="W19" s="27">
        <f t="shared" si="2"/>
        <v>49.44049166734964</v>
      </c>
      <c r="X19" s="27">
        <f t="shared" si="2"/>
        <v>0</v>
      </c>
      <c r="Y19" s="27">
        <f t="shared" si="2"/>
        <v>0</v>
      </c>
      <c r="Z19" s="27">
        <f t="shared" si="2"/>
        <v>0</v>
      </c>
      <c r="AA19" s="27">
        <f t="shared" si="2"/>
        <v>0</v>
      </c>
      <c r="AB19" s="27">
        <f t="shared" si="2"/>
        <v>0</v>
      </c>
      <c r="AC19" s="27">
        <f t="shared" si="2"/>
        <v>232.03071095734961</v>
      </c>
      <c r="AD19" s="27">
        <f t="shared" si="2"/>
        <v>0</v>
      </c>
      <c r="AE19" s="27">
        <f t="shared" si="2"/>
        <v>0</v>
      </c>
      <c r="AF19" s="27">
        <f t="shared" si="2"/>
        <v>0</v>
      </c>
      <c r="AG19" s="27">
        <f t="shared" si="2"/>
        <v>0</v>
      </c>
    </row>
    <row r="20" spans="1:33" s="1" customFormat="1" ht="47.25" x14ac:dyDescent="0.25">
      <c r="A20" s="4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79</v>
      </c>
      <c r="D20" s="27">
        <f t="shared" ref="D20:AG20" si="3">SUM(D22)</f>
        <v>0</v>
      </c>
      <c r="E20" s="27">
        <f t="shared" si="3"/>
        <v>73.687747069999972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3"/>
        <v>0</v>
      </c>
      <c r="J20" s="27">
        <f t="shared" si="3"/>
        <v>0</v>
      </c>
      <c r="K20" s="27">
        <f t="shared" si="3"/>
        <v>51.272972730000006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  <c r="Q20" s="27">
        <f t="shared" si="3"/>
        <v>57.629499489999994</v>
      </c>
      <c r="R20" s="27">
        <f t="shared" si="3"/>
        <v>0</v>
      </c>
      <c r="S20" s="27">
        <f t="shared" si="3"/>
        <v>0</v>
      </c>
      <c r="T20" s="27">
        <f t="shared" si="3"/>
        <v>0</v>
      </c>
      <c r="U20" s="27">
        <f t="shared" si="3"/>
        <v>0</v>
      </c>
      <c r="V20" s="27">
        <f t="shared" si="3"/>
        <v>0</v>
      </c>
      <c r="W20" s="27">
        <f t="shared" si="3"/>
        <v>49.44049166734964</v>
      </c>
      <c r="X20" s="27">
        <f t="shared" si="3"/>
        <v>0</v>
      </c>
      <c r="Y20" s="27">
        <f t="shared" si="3"/>
        <v>0</v>
      </c>
      <c r="Z20" s="27">
        <f t="shared" si="3"/>
        <v>0</v>
      </c>
      <c r="AA20" s="27">
        <f t="shared" si="3"/>
        <v>0</v>
      </c>
      <c r="AB20" s="27">
        <f t="shared" si="3"/>
        <v>0</v>
      </c>
      <c r="AC20" s="27">
        <f t="shared" si="3"/>
        <v>232.03071095734961</v>
      </c>
      <c r="AD20" s="27">
        <f t="shared" si="3"/>
        <v>0</v>
      </c>
      <c r="AE20" s="27">
        <f t="shared" si="3"/>
        <v>0</v>
      </c>
      <c r="AF20" s="27">
        <f t="shared" si="3"/>
        <v>0</v>
      </c>
      <c r="AG20" s="27">
        <f t="shared" si="3"/>
        <v>0</v>
      </c>
    </row>
    <row r="21" spans="1:33" s="1" customFormat="1" ht="31.5" x14ac:dyDescent="0.25">
      <c r="A21" s="47" t="str">
        <f>'1'!A20</f>
        <v>67.1.1</v>
      </c>
      <c r="B21" s="48" t="str">
        <f>'1'!B20</f>
        <v>Установка приборов учета, всего, в том числе:</v>
      </c>
      <c r="C21" s="29" t="s">
        <v>79</v>
      </c>
      <c r="D21" s="27" t="s">
        <v>76</v>
      </c>
      <c r="E21" s="27" t="s">
        <v>76</v>
      </c>
      <c r="F21" s="27" t="s">
        <v>76</v>
      </c>
      <c r="G21" s="27" t="s">
        <v>76</v>
      </c>
      <c r="H21" s="27" t="s">
        <v>76</v>
      </c>
      <c r="I21" s="27" t="s">
        <v>76</v>
      </c>
      <c r="J21" s="27" t="s">
        <v>76</v>
      </c>
      <c r="K21" s="27" t="s">
        <v>76</v>
      </c>
      <c r="L21" s="27" t="s">
        <v>76</v>
      </c>
      <c r="M21" s="27" t="s">
        <v>76</v>
      </c>
      <c r="N21" s="27" t="s">
        <v>76</v>
      </c>
      <c r="O21" s="27" t="s">
        <v>76</v>
      </c>
      <c r="P21" s="27" t="s">
        <v>76</v>
      </c>
      <c r="Q21" s="27" t="s">
        <v>76</v>
      </c>
      <c r="R21" s="27" t="s">
        <v>76</v>
      </c>
      <c r="S21" s="27" t="s">
        <v>76</v>
      </c>
      <c r="T21" s="27" t="s">
        <v>76</v>
      </c>
      <c r="U21" s="27" t="s">
        <v>76</v>
      </c>
      <c r="V21" s="27" t="s">
        <v>76</v>
      </c>
      <c r="W21" s="27" t="s">
        <v>76</v>
      </c>
      <c r="X21" s="27" t="s">
        <v>76</v>
      </c>
      <c r="Y21" s="27" t="s">
        <v>76</v>
      </c>
      <c r="Z21" s="27" t="s">
        <v>76</v>
      </c>
      <c r="AA21" s="27" t="s">
        <v>76</v>
      </c>
      <c r="AB21" s="27" t="s">
        <v>76</v>
      </c>
      <c r="AC21" s="27" t="s">
        <v>76</v>
      </c>
      <c r="AD21" s="27" t="s">
        <v>76</v>
      </c>
      <c r="AE21" s="27" t="s">
        <v>76</v>
      </c>
      <c r="AF21" s="27" t="s">
        <v>76</v>
      </c>
      <c r="AG21" s="27" t="s">
        <v>76</v>
      </c>
    </row>
    <row r="22" spans="1:33" s="1" customFormat="1" ht="47.25" x14ac:dyDescent="0.25">
      <c r="A22" s="4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79</v>
      </c>
      <c r="D22" s="27">
        <f t="shared" ref="D22:AG22" si="4">D23</f>
        <v>0</v>
      </c>
      <c r="E22" s="27">
        <f t="shared" si="4"/>
        <v>73.687747069999972</v>
      </c>
      <c r="F22" s="27">
        <f t="shared" si="4"/>
        <v>0</v>
      </c>
      <c r="G22" s="27">
        <f t="shared" si="4"/>
        <v>0</v>
      </c>
      <c r="H22" s="27">
        <f t="shared" si="4"/>
        <v>0</v>
      </c>
      <c r="I22" s="27">
        <f t="shared" si="4"/>
        <v>0</v>
      </c>
      <c r="J22" s="27">
        <f t="shared" si="4"/>
        <v>0</v>
      </c>
      <c r="K22" s="27">
        <f t="shared" si="4"/>
        <v>51.272972730000006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27">
        <f t="shared" si="4"/>
        <v>0</v>
      </c>
      <c r="P22" s="27">
        <f t="shared" si="4"/>
        <v>0</v>
      </c>
      <c r="Q22" s="27">
        <f t="shared" si="4"/>
        <v>57.629499489999994</v>
      </c>
      <c r="R22" s="27">
        <f t="shared" si="4"/>
        <v>0</v>
      </c>
      <c r="S22" s="27">
        <f t="shared" si="4"/>
        <v>0</v>
      </c>
      <c r="T22" s="27">
        <f t="shared" si="4"/>
        <v>0</v>
      </c>
      <c r="U22" s="27">
        <f t="shared" si="4"/>
        <v>0</v>
      </c>
      <c r="V22" s="27">
        <f t="shared" si="4"/>
        <v>0</v>
      </c>
      <c r="W22" s="27">
        <f t="shared" si="4"/>
        <v>49.44049166734964</v>
      </c>
      <c r="X22" s="27">
        <f t="shared" si="4"/>
        <v>0</v>
      </c>
      <c r="Y22" s="27">
        <f t="shared" si="4"/>
        <v>0</v>
      </c>
      <c r="Z22" s="27">
        <f t="shared" si="4"/>
        <v>0</v>
      </c>
      <c r="AA22" s="27">
        <f t="shared" si="4"/>
        <v>0</v>
      </c>
      <c r="AB22" s="27">
        <f t="shared" si="4"/>
        <v>0</v>
      </c>
      <c r="AC22" s="27">
        <f t="shared" si="4"/>
        <v>232.03071095734961</v>
      </c>
      <c r="AD22" s="27">
        <f t="shared" si="4"/>
        <v>0</v>
      </c>
      <c r="AE22" s="27">
        <f t="shared" si="4"/>
        <v>0</v>
      </c>
      <c r="AF22" s="27">
        <f t="shared" si="4"/>
        <v>0</v>
      </c>
      <c r="AG22" s="27">
        <f t="shared" si="4"/>
        <v>0</v>
      </c>
    </row>
    <row r="23" spans="1:33" s="1" customFormat="1" ht="47.25" x14ac:dyDescent="0.25">
      <c r="A23" s="19" t="str">
        <f>'1'!A22</f>
        <v>67.1.2</v>
      </c>
      <c r="B23" s="20" t="str">
        <f>'1'!B22</f>
        <v xml:space="preserve">Оборудование многоквартирных жилых домов интеллектуальной системой учета </v>
      </c>
      <c r="C23" s="21" t="str">
        <f>'1'!C22</f>
        <v>N_S01</v>
      </c>
      <c r="D23" s="62">
        <v>0</v>
      </c>
      <c r="E23" s="62">
        <v>73.687747069999972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51.272972730000006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57.629499489999994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f>'3'!AQ24-E23-K23-Q23</f>
        <v>49.44049166734964</v>
      </c>
      <c r="X23" s="62">
        <v>0</v>
      </c>
      <c r="Y23" s="62">
        <v>0</v>
      </c>
      <c r="Z23" s="62">
        <v>0</v>
      </c>
      <c r="AA23" s="62">
        <v>0</v>
      </c>
      <c r="AB23" s="62">
        <f>D23+J23+P23+V23</f>
        <v>0</v>
      </c>
      <c r="AC23" s="62">
        <f t="shared" ref="AC23:AG23" si="5">E23+K23+Q23+W23</f>
        <v>232.03071095734961</v>
      </c>
      <c r="AD23" s="62">
        <f t="shared" si="5"/>
        <v>0</v>
      </c>
      <c r="AE23" s="62">
        <f t="shared" si="5"/>
        <v>0</v>
      </c>
      <c r="AF23" s="62">
        <f t="shared" si="5"/>
        <v>0</v>
      </c>
      <c r="AG23" s="62">
        <f t="shared" si="5"/>
        <v>0</v>
      </c>
    </row>
    <row r="24" spans="1:33" s="1" customFormat="1" hidden="1" x14ac:dyDescent="0.25">
      <c r="A24" s="47"/>
      <c r="B24" s="48"/>
      <c r="C24" s="2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1:33" s="1" customFormat="1" hidden="1" x14ac:dyDescent="0.25">
      <c r="A25" s="19"/>
      <c r="B25" s="20"/>
      <c r="C25" s="2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</row>
    <row r="27" spans="1:33" x14ac:dyDescent="0.25">
      <c r="C27" s="112" t="s">
        <v>363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12" t="s">
        <v>365</v>
      </c>
      <c r="O27" s="111"/>
      <c r="P27" s="111"/>
    </row>
    <row r="28" spans="1:33" x14ac:dyDescent="0.25">
      <c r="C28" s="112" t="s">
        <v>364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11"/>
      <c r="P28" s="111"/>
    </row>
    <row r="38" spans="30:30" x14ac:dyDescent="0.25">
      <c r="AD38" s="35" t="s">
        <v>255</v>
      </c>
    </row>
  </sheetData>
  <mergeCells count="21">
    <mergeCell ref="A7:AG7"/>
    <mergeCell ref="A8:A11"/>
    <mergeCell ref="B8:B11"/>
    <mergeCell ref="C8:C11"/>
    <mergeCell ref="D8:AG8"/>
    <mergeCell ref="D9:I9"/>
    <mergeCell ref="J9:O9"/>
    <mergeCell ref="P9:U9"/>
    <mergeCell ref="V9:AA9"/>
    <mergeCell ref="AB9:AG9"/>
    <mergeCell ref="E10:I10"/>
    <mergeCell ref="K10:O10"/>
    <mergeCell ref="Q10:U10"/>
    <mergeCell ref="W10:AA10"/>
    <mergeCell ref="AC10:AG10"/>
    <mergeCell ref="A6:AG6"/>
    <mergeCell ref="A1:AG1"/>
    <mergeCell ref="A2:AG2"/>
    <mergeCell ref="A3:AG3"/>
    <mergeCell ref="A4:AG4"/>
    <mergeCell ref="A5:AG5"/>
  </mergeCells>
  <pageMargins left="0.34" right="0.24" top="0.74803149606299213" bottom="0.74803149606299213" header="0.31496062992125984" footer="0.31496062992125984"/>
  <pageSetup paperSize="8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38"/>
  <sheetViews>
    <sheetView zoomScale="80" zoomScaleNormal="80" zoomScaleSheetLayoutView="90" workbookViewId="0">
      <pane xSplit="2" ySplit="11" topLeftCell="G18" activePane="bottomRight" state="frozen"/>
      <selection pane="topRight" activeCell="C1" sqref="C1"/>
      <selection pane="bottomLeft" activeCell="A12" sqref="A12"/>
      <selection pane="bottomRight" activeCell="G23" sqref="G23"/>
    </sheetView>
  </sheetViews>
  <sheetFormatPr defaultColWidth="9" defaultRowHeight="15.75" x14ac:dyDescent="0.25"/>
  <cols>
    <col min="1" max="1" width="15.5" style="35" customWidth="1"/>
    <col min="2" max="2" width="31.5" style="35" customWidth="1"/>
    <col min="3" max="3" width="15.25" style="35" customWidth="1"/>
    <col min="4" max="4" width="15.75" style="35" customWidth="1"/>
    <col min="5" max="5" width="6.125" style="35" customWidth="1"/>
    <col min="6" max="6" width="9.125" style="35" customWidth="1"/>
    <col min="7" max="7" width="5.125" style="35" customWidth="1"/>
    <col min="8" max="9" width="4.75" style="35" customWidth="1"/>
    <col min="10" max="10" width="16" style="35" customWidth="1"/>
    <col min="11" max="11" width="6" style="35" customWidth="1"/>
    <col min="12" max="12" width="10.875" style="35" customWidth="1"/>
    <col min="13" max="13" width="5.125" style="35" customWidth="1"/>
    <col min="14" max="15" width="4.75" style="35" customWidth="1"/>
    <col min="16" max="16" width="15.75" style="35" customWidth="1"/>
    <col min="17" max="17" width="6" style="35" customWidth="1"/>
    <col min="18" max="18" width="9.75" style="35" customWidth="1"/>
    <col min="19" max="19" width="5.125" style="35" customWidth="1"/>
    <col min="20" max="21" width="4.75" style="35" customWidth="1"/>
    <col min="22" max="22" width="15.625" style="35" customWidth="1"/>
    <col min="23" max="23" width="6" style="35" customWidth="1"/>
    <col min="24" max="24" width="9.5" style="35" customWidth="1"/>
    <col min="25" max="25" width="5.125" style="35" customWidth="1"/>
    <col min="26" max="27" width="4.75" style="35" customWidth="1"/>
    <col min="28" max="28" width="15.875" style="35" customWidth="1"/>
    <col min="29" max="29" width="7" style="35" bestFit="1" customWidth="1"/>
    <col min="30" max="30" width="10.375" style="35" customWidth="1"/>
    <col min="31" max="31" width="5.125" style="35" customWidth="1"/>
    <col min="32" max="33" width="4.75" style="35" customWidth="1"/>
    <col min="34" max="34" width="3.5" style="35" customWidth="1"/>
    <col min="35" max="35" width="5.75" style="35" customWidth="1"/>
    <col min="36" max="36" width="16.125" style="35" customWidth="1"/>
    <col min="37" max="37" width="21.25" style="35" customWidth="1"/>
    <col min="38" max="38" width="12.625" style="35" customWidth="1"/>
    <col min="39" max="39" width="22.375" style="35" customWidth="1"/>
    <col min="40" max="40" width="10.875" style="35" customWidth="1"/>
    <col min="41" max="41" width="17.375" style="35" customWidth="1"/>
    <col min="42" max="43" width="4.125" style="35" customWidth="1"/>
    <col min="44" max="44" width="3.75" style="35" customWidth="1"/>
    <col min="45" max="45" width="3.875" style="35" customWidth="1"/>
    <col min="46" max="46" width="4.5" style="35" customWidth="1"/>
    <col min="47" max="47" width="5" style="35" customWidth="1"/>
    <col min="48" max="48" width="5.5" style="35" customWidth="1"/>
    <col min="49" max="49" width="5.75" style="35" customWidth="1"/>
    <col min="50" max="50" width="5.5" style="35" customWidth="1"/>
    <col min="51" max="52" width="5" style="35" customWidth="1"/>
    <col min="53" max="53" width="12.875" style="35" customWidth="1"/>
    <col min="54" max="63" width="5" style="35" customWidth="1"/>
    <col min="64" max="16384" width="9" style="35"/>
  </cols>
  <sheetData>
    <row r="1" spans="1:59" ht="18.75" x14ac:dyDescent="0.3">
      <c r="A1" s="153" t="s">
        <v>219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</row>
    <row r="2" spans="1:59" ht="18.75" x14ac:dyDescent="0.3">
      <c r="A2" s="161" t="s">
        <v>384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</row>
    <row r="3" spans="1:59" ht="18.75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</row>
    <row r="4" spans="1:59" ht="18.75" x14ac:dyDescent="0.25">
      <c r="A4" s="147" t="str">
        <f>'1'!A3</f>
        <v>Субъект электроэнергетики: филиал "Росатом Энергосбыт" Смоленск АО "Росатом Энергосбыт"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59" ht="18.75" x14ac:dyDescent="0.3">
      <c r="A5" s="147" t="str">
        <f>'1'!A4</f>
        <v>ОГРН: 1027700050278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BG5" s="63"/>
    </row>
    <row r="6" spans="1:59" ht="18.75" x14ac:dyDescent="0.25">
      <c r="A6" s="147" t="str">
        <f>'1'!A5</f>
        <v>Год раскрытия информации: 2026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</row>
    <row r="7" spans="1:59" ht="18.75" x14ac:dyDescent="0.3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59" ht="19.5" customHeight="1" x14ac:dyDescent="0.25">
      <c r="A8" s="164" t="s">
        <v>0</v>
      </c>
      <c r="B8" s="156" t="s">
        <v>1</v>
      </c>
      <c r="C8" s="156" t="s">
        <v>2</v>
      </c>
      <c r="D8" s="168" t="s">
        <v>383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  <row r="9" spans="1:59" ht="37.5" customHeight="1" x14ac:dyDescent="0.25">
      <c r="A9" s="165"/>
      <c r="B9" s="156"/>
      <c r="C9" s="156"/>
      <c r="D9" s="157" t="s">
        <v>220</v>
      </c>
      <c r="E9" s="157"/>
      <c r="F9" s="157"/>
      <c r="G9" s="157"/>
      <c r="H9" s="157"/>
      <c r="I9" s="157"/>
      <c r="J9" s="157" t="s">
        <v>221</v>
      </c>
      <c r="K9" s="157"/>
      <c r="L9" s="157"/>
      <c r="M9" s="157"/>
      <c r="N9" s="157"/>
      <c r="O9" s="157"/>
      <c r="P9" s="157" t="s">
        <v>222</v>
      </c>
      <c r="Q9" s="157"/>
      <c r="R9" s="157"/>
      <c r="S9" s="157"/>
      <c r="T9" s="157"/>
      <c r="U9" s="157"/>
      <c r="V9" s="157" t="s">
        <v>223</v>
      </c>
      <c r="W9" s="157"/>
      <c r="X9" s="157"/>
      <c r="Y9" s="157"/>
      <c r="Z9" s="157"/>
      <c r="AA9" s="157"/>
      <c r="AB9" s="156" t="s">
        <v>224</v>
      </c>
      <c r="AC9" s="156"/>
      <c r="AD9" s="156"/>
      <c r="AE9" s="156"/>
      <c r="AF9" s="156"/>
      <c r="AG9" s="156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</row>
    <row r="10" spans="1:59" ht="33" customHeight="1" x14ac:dyDescent="0.25">
      <c r="A10" s="165"/>
      <c r="B10" s="156"/>
      <c r="C10" s="156"/>
      <c r="D10" s="55" t="s">
        <v>133</v>
      </c>
      <c r="E10" s="157" t="s">
        <v>134</v>
      </c>
      <c r="F10" s="157"/>
      <c r="G10" s="157"/>
      <c r="H10" s="157"/>
      <c r="I10" s="157"/>
      <c r="J10" s="55" t="s">
        <v>133</v>
      </c>
      <c r="K10" s="156" t="s">
        <v>134</v>
      </c>
      <c r="L10" s="156"/>
      <c r="M10" s="156"/>
      <c r="N10" s="156"/>
      <c r="O10" s="156"/>
      <c r="P10" s="55" t="s">
        <v>133</v>
      </c>
      <c r="Q10" s="156" t="s">
        <v>134</v>
      </c>
      <c r="R10" s="156"/>
      <c r="S10" s="156"/>
      <c r="T10" s="156"/>
      <c r="U10" s="156"/>
      <c r="V10" s="55" t="s">
        <v>133</v>
      </c>
      <c r="W10" s="156" t="s">
        <v>134</v>
      </c>
      <c r="X10" s="156"/>
      <c r="Y10" s="156"/>
      <c r="Z10" s="156"/>
      <c r="AA10" s="156"/>
      <c r="AB10" s="55" t="s">
        <v>133</v>
      </c>
      <c r="AC10" s="156" t="s">
        <v>134</v>
      </c>
      <c r="AD10" s="156"/>
      <c r="AE10" s="156"/>
      <c r="AF10" s="156"/>
      <c r="AG10" s="156"/>
    </row>
    <row r="11" spans="1:59" ht="113.25" customHeight="1" x14ac:dyDescent="0.25">
      <c r="A11" s="166"/>
      <c r="B11" s="156"/>
      <c r="C11" s="156"/>
      <c r="D11" s="31" t="s">
        <v>135</v>
      </c>
      <c r="E11" s="31" t="s">
        <v>135</v>
      </c>
      <c r="F11" s="56" t="s">
        <v>136</v>
      </c>
      <c r="G11" s="56" t="s">
        <v>137</v>
      </c>
      <c r="H11" s="56" t="s">
        <v>138</v>
      </c>
      <c r="I11" s="56" t="s">
        <v>139</v>
      </c>
      <c r="J11" s="6" t="s">
        <v>135</v>
      </c>
      <c r="K11" s="31" t="s">
        <v>135</v>
      </c>
      <c r="L11" s="56" t="s">
        <v>136</v>
      </c>
      <c r="M11" s="56" t="s">
        <v>137</v>
      </c>
      <c r="N11" s="56" t="s">
        <v>138</v>
      </c>
      <c r="O11" s="56" t="s">
        <v>139</v>
      </c>
      <c r="P11" s="31" t="s">
        <v>135</v>
      </c>
      <c r="Q11" s="31" t="s">
        <v>135</v>
      </c>
      <c r="R11" s="56" t="s">
        <v>136</v>
      </c>
      <c r="S11" s="56" t="s">
        <v>137</v>
      </c>
      <c r="T11" s="56" t="s">
        <v>138</v>
      </c>
      <c r="U11" s="56" t="s">
        <v>139</v>
      </c>
      <c r="V11" s="31" t="s">
        <v>135</v>
      </c>
      <c r="W11" s="31" t="s">
        <v>135</v>
      </c>
      <c r="X11" s="56" t="s">
        <v>136</v>
      </c>
      <c r="Y11" s="56" t="s">
        <v>137</v>
      </c>
      <c r="Z11" s="56" t="s">
        <v>138</v>
      </c>
      <c r="AA11" s="56" t="s">
        <v>139</v>
      </c>
      <c r="AB11" s="31" t="s">
        <v>135</v>
      </c>
      <c r="AC11" s="31" t="s">
        <v>135</v>
      </c>
      <c r="AD11" s="56" t="s">
        <v>136</v>
      </c>
      <c r="AE11" s="56" t="s">
        <v>137</v>
      </c>
      <c r="AF11" s="56" t="s">
        <v>138</v>
      </c>
      <c r="AG11" s="56" t="s">
        <v>139</v>
      </c>
    </row>
    <row r="12" spans="1:59" s="1" customFormat="1" x14ac:dyDescent="0.25">
      <c r="A12" s="65">
        <v>1</v>
      </c>
      <c r="B12" s="65">
        <v>2</v>
      </c>
      <c r="C12" s="65">
        <v>3</v>
      </c>
      <c r="D12" s="58" t="s">
        <v>225</v>
      </c>
      <c r="E12" s="58" t="s">
        <v>226</v>
      </c>
      <c r="F12" s="58" t="s">
        <v>227</v>
      </c>
      <c r="G12" s="58" t="s">
        <v>228</v>
      </c>
      <c r="H12" s="58" t="s">
        <v>229</v>
      </c>
      <c r="I12" s="58" t="s">
        <v>230</v>
      </c>
      <c r="J12" s="58" t="s">
        <v>231</v>
      </c>
      <c r="K12" s="58" t="s">
        <v>232</v>
      </c>
      <c r="L12" s="58" t="s">
        <v>233</v>
      </c>
      <c r="M12" s="58" t="s">
        <v>234</v>
      </c>
      <c r="N12" s="58" t="s">
        <v>235</v>
      </c>
      <c r="O12" s="58" t="s">
        <v>236</v>
      </c>
      <c r="P12" s="58" t="s">
        <v>237</v>
      </c>
      <c r="Q12" s="58" t="s">
        <v>238</v>
      </c>
      <c r="R12" s="58" t="s">
        <v>239</v>
      </c>
      <c r="S12" s="58" t="s">
        <v>240</v>
      </c>
      <c r="T12" s="58" t="s">
        <v>241</v>
      </c>
      <c r="U12" s="58" t="s">
        <v>242</v>
      </c>
      <c r="V12" s="58" t="s">
        <v>243</v>
      </c>
      <c r="W12" s="58" t="s">
        <v>244</v>
      </c>
      <c r="X12" s="58" t="s">
        <v>245</v>
      </c>
      <c r="Y12" s="58" t="s">
        <v>246</v>
      </c>
      <c r="Z12" s="58" t="s">
        <v>247</v>
      </c>
      <c r="AA12" s="58" t="s">
        <v>248</v>
      </c>
      <c r="AB12" s="58" t="s">
        <v>249</v>
      </c>
      <c r="AC12" s="58" t="s">
        <v>250</v>
      </c>
      <c r="AD12" s="58" t="s">
        <v>251</v>
      </c>
      <c r="AE12" s="58" t="s">
        <v>252</v>
      </c>
      <c r="AF12" s="58" t="s">
        <v>253</v>
      </c>
      <c r="AG12" s="58" t="s">
        <v>254</v>
      </c>
    </row>
    <row r="13" spans="1:59" s="1" customFormat="1" ht="31.5" x14ac:dyDescent="0.25">
      <c r="A13" s="47" t="s">
        <v>74</v>
      </c>
      <c r="B13" s="48" t="s">
        <v>75</v>
      </c>
      <c r="C13" s="47" t="s">
        <v>69</v>
      </c>
      <c r="D13" s="27">
        <f>D14</f>
        <v>0</v>
      </c>
      <c r="E13" s="27">
        <f t="shared" ref="E13:AG13" si="0">E14</f>
        <v>33.420741199796218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77.441263430345273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77.441263430345273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80.725892977694386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269.02916103818114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</row>
    <row r="14" spans="1:59" s="1" customFormat="1" ht="47.25" x14ac:dyDescent="0.25">
      <c r="A14" s="47" t="s">
        <v>77</v>
      </c>
      <c r="B14" s="48" t="s">
        <v>78</v>
      </c>
      <c r="C14" s="29" t="s">
        <v>79</v>
      </c>
      <c r="D14" s="27">
        <f t="shared" ref="D14:AG14" si="1">D20</f>
        <v>0</v>
      </c>
      <c r="E14" s="27">
        <f t="shared" si="1"/>
        <v>33.420741199796218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77.441263430345273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27">
        <f t="shared" si="1"/>
        <v>0</v>
      </c>
      <c r="Q14" s="27">
        <f t="shared" si="1"/>
        <v>77.441263430345273</v>
      </c>
      <c r="R14" s="27">
        <f t="shared" si="1"/>
        <v>0</v>
      </c>
      <c r="S14" s="27">
        <f t="shared" si="1"/>
        <v>0</v>
      </c>
      <c r="T14" s="27">
        <f t="shared" si="1"/>
        <v>0</v>
      </c>
      <c r="U14" s="27">
        <f t="shared" si="1"/>
        <v>0</v>
      </c>
      <c r="V14" s="27">
        <f t="shared" si="1"/>
        <v>0</v>
      </c>
      <c r="W14" s="27">
        <f t="shared" si="1"/>
        <v>80.725892977694386</v>
      </c>
      <c r="X14" s="27">
        <f t="shared" si="1"/>
        <v>0</v>
      </c>
      <c r="Y14" s="27">
        <f t="shared" si="1"/>
        <v>0</v>
      </c>
      <c r="Z14" s="27">
        <f t="shared" si="1"/>
        <v>0</v>
      </c>
      <c r="AA14" s="27">
        <f t="shared" si="1"/>
        <v>0</v>
      </c>
      <c r="AB14" s="27">
        <f t="shared" si="1"/>
        <v>0</v>
      </c>
      <c r="AC14" s="27">
        <f t="shared" si="1"/>
        <v>269.02916103818114</v>
      </c>
      <c r="AD14" s="27">
        <f t="shared" si="1"/>
        <v>0</v>
      </c>
      <c r="AE14" s="27">
        <f t="shared" si="1"/>
        <v>0</v>
      </c>
      <c r="AF14" s="27">
        <f t="shared" si="1"/>
        <v>0</v>
      </c>
      <c r="AG14" s="27">
        <f t="shared" si="1"/>
        <v>0</v>
      </c>
    </row>
    <row r="15" spans="1:59" s="1" customFormat="1" x14ac:dyDescent="0.25">
      <c r="A15" s="47" t="s">
        <v>80</v>
      </c>
      <c r="B15" s="48" t="s">
        <v>81</v>
      </c>
      <c r="C15" s="29" t="s">
        <v>79</v>
      </c>
      <c r="D15" s="27" t="s">
        <v>76</v>
      </c>
      <c r="E15" s="27" t="s">
        <v>76</v>
      </c>
      <c r="F15" s="27" t="s">
        <v>76</v>
      </c>
      <c r="G15" s="27" t="s">
        <v>76</v>
      </c>
      <c r="H15" s="27" t="s">
        <v>76</v>
      </c>
      <c r="I15" s="27" t="s">
        <v>76</v>
      </c>
      <c r="J15" s="27" t="s">
        <v>76</v>
      </c>
      <c r="K15" s="27" t="s">
        <v>76</v>
      </c>
      <c r="L15" s="27" t="s">
        <v>76</v>
      </c>
      <c r="M15" s="27" t="s">
        <v>76</v>
      </c>
      <c r="N15" s="27" t="s">
        <v>76</v>
      </c>
      <c r="O15" s="27" t="s">
        <v>76</v>
      </c>
      <c r="P15" s="27" t="s">
        <v>76</v>
      </c>
      <c r="Q15" s="27" t="s">
        <v>76</v>
      </c>
      <c r="R15" s="27" t="s">
        <v>76</v>
      </c>
      <c r="S15" s="27" t="s">
        <v>76</v>
      </c>
      <c r="T15" s="27" t="s">
        <v>76</v>
      </c>
      <c r="U15" s="27" t="s">
        <v>76</v>
      </c>
      <c r="V15" s="27" t="s">
        <v>76</v>
      </c>
      <c r="W15" s="27" t="s">
        <v>76</v>
      </c>
      <c r="X15" s="27" t="s">
        <v>76</v>
      </c>
      <c r="Y15" s="27" t="s">
        <v>76</v>
      </c>
      <c r="Z15" s="27" t="s">
        <v>76</v>
      </c>
      <c r="AA15" s="27" t="s">
        <v>76</v>
      </c>
      <c r="AB15" s="27" t="s">
        <v>76</v>
      </c>
      <c r="AC15" s="27" t="s">
        <v>76</v>
      </c>
      <c r="AD15" s="27" t="s">
        <v>76</v>
      </c>
      <c r="AE15" s="27" t="s">
        <v>76</v>
      </c>
      <c r="AF15" s="27" t="s">
        <v>76</v>
      </c>
      <c r="AG15" s="27" t="s">
        <v>76</v>
      </c>
    </row>
    <row r="16" spans="1:59" s="1" customFormat="1" ht="47.25" x14ac:dyDescent="0.25">
      <c r="A16" s="47" t="s">
        <v>82</v>
      </c>
      <c r="B16" s="48" t="s">
        <v>83</v>
      </c>
      <c r="C16" s="29" t="s">
        <v>79</v>
      </c>
      <c r="D16" s="27" t="s">
        <v>76</v>
      </c>
      <c r="E16" s="27" t="s">
        <v>76</v>
      </c>
      <c r="F16" s="27" t="s">
        <v>76</v>
      </c>
      <c r="G16" s="27" t="s">
        <v>76</v>
      </c>
      <c r="H16" s="27" t="s">
        <v>76</v>
      </c>
      <c r="I16" s="27" t="s">
        <v>76</v>
      </c>
      <c r="J16" s="27" t="s">
        <v>76</v>
      </c>
      <c r="K16" s="27" t="s">
        <v>76</v>
      </c>
      <c r="L16" s="27" t="s">
        <v>76</v>
      </c>
      <c r="M16" s="27" t="s">
        <v>76</v>
      </c>
      <c r="N16" s="27" t="s">
        <v>76</v>
      </c>
      <c r="O16" s="27" t="s">
        <v>76</v>
      </c>
      <c r="P16" s="27" t="s">
        <v>76</v>
      </c>
      <c r="Q16" s="27" t="s">
        <v>76</v>
      </c>
      <c r="R16" s="27" t="s">
        <v>76</v>
      </c>
      <c r="S16" s="27" t="s">
        <v>76</v>
      </c>
      <c r="T16" s="27" t="s">
        <v>76</v>
      </c>
      <c r="U16" s="27" t="s">
        <v>76</v>
      </c>
      <c r="V16" s="27" t="s">
        <v>76</v>
      </c>
      <c r="W16" s="27" t="s">
        <v>76</v>
      </c>
      <c r="X16" s="27" t="s">
        <v>76</v>
      </c>
      <c r="Y16" s="27" t="s">
        <v>76</v>
      </c>
      <c r="Z16" s="27" t="s">
        <v>76</v>
      </c>
      <c r="AA16" s="27" t="s">
        <v>76</v>
      </c>
      <c r="AB16" s="27" t="s">
        <v>76</v>
      </c>
      <c r="AC16" s="27" t="s">
        <v>76</v>
      </c>
      <c r="AD16" s="27" t="s">
        <v>76</v>
      </c>
      <c r="AE16" s="27" t="s">
        <v>76</v>
      </c>
      <c r="AF16" s="27" t="s">
        <v>76</v>
      </c>
      <c r="AG16" s="27" t="s">
        <v>76</v>
      </c>
    </row>
    <row r="17" spans="1:33" s="1" customFormat="1" ht="31.5" x14ac:dyDescent="0.25">
      <c r="A17" s="47" t="s">
        <v>84</v>
      </c>
      <c r="B17" s="48" t="s">
        <v>85</v>
      </c>
      <c r="C17" s="29" t="s">
        <v>79</v>
      </c>
      <c r="D17" s="27" t="s">
        <v>76</v>
      </c>
      <c r="E17" s="27" t="s">
        <v>76</v>
      </c>
      <c r="F17" s="27" t="s">
        <v>76</v>
      </c>
      <c r="G17" s="27" t="s">
        <v>76</v>
      </c>
      <c r="H17" s="27" t="s">
        <v>76</v>
      </c>
      <c r="I17" s="27" t="s">
        <v>76</v>
      </c>
      <c r="J17" s="27" t="s">
        <v>76</v>
      </c>
      <c r="K17" s="27" t="s">
        <v>76</v>
      </c>
      <c r="L17" s="27" t="s">
        <v>76</v>
      </c>
      <c r="M17" s="27" t="s">
        <v>76</v>
      </c>
      <c r="N17" s="27" t="s">
        <v>76</v>
      </c>
      <c r="O17" s="27" t="s">
        <v>76</v>
      </c>
      <c r="P17" s="27" t="s">
        <v>76</v>
      </c>
      <c r="Q17" s="27" t="s">
        <v>76</v>
      </c>
      <c r="R17" s="27" t="s">
        <v>76</v>
      </c>
      <c r="S17" s="27" t="s">
        <v>76</v>
      </c>
      <c r="T17" s="27" t="s">
        <v>76</v>
      </c>
      <c r="U17" s="27" t="s">
        <v>76</v>
      </c>
      <c r="V17" s="27" t="s">
        <v>76</v>
      </c>
      <c r="W17" s="27" t="s">
        <v>76</v>
      </c>
      <c r="X17" s="27" t="s">
        <v>76</v>
      </c>
      <c r="Y17" s="27" t="s">
        <v>76</v>
      </c>
      <c r="Z17" s="27" t="s">
        <v>76</v>
      </c>
      <c r="AA17" s="27" t="s">
        <v>76</v>
      </c>
      <c r="AB17" s="27" t="s">
        <v>76</v>
      </c>
      <c r="AC17" s="27" t="s">
        <v>76</v>
      </c>
      <c r="AD17" s="27" t="s">
        <v>76</v>
      </c>
      <c r="AE17" s="27" t="s">
        <v>76</v>
      </c>
      <c r="AF17" s="27" t="s">
        <v>76</v>
      </c>
      <c r="AG17" s="27" t="s">
        <v>76</v>
      </c>
    </row>
    <row r="18" spans="1:33" s="1" customFormat="1" ht="31.5" x14ac:dyDescent="0.25">
      <c r="A18" s="47" t="s">
        <v>86</v>
      </c>
      <c r="B18" s="48" t="s">
        <v>87</v>
      </c>
      <c r="C18" s="29" t="s">
        <v>79</v>
      </c>
      <c r="D18" s="27" t="s">
        <v>76</v>
      </c>
      <c r="E18" s="27" t="s">
        <v>76</v>
      </c>
      <c r="F18" s="27" t="s">
        <v>76</v>
      </c>
      <c r="G18" s="27" t="s">
        <v>76</v>
      </c>
      <c r="H18" s="27" t="s">
        <v>76</v>
      </c>
      <c r="I18" s="27" t="s">
        <v>76</v>
      </c>
      <c r="J18" s="27" t="s">
        <v>76</v>
      </c>
      <c r="K18" s="27" t="s">
        <v>76</v>
      </c>
      <c r="L18" s="27" t="s">
        <v>76</v>
      </c>
      <c r="M18" s="27" t="s">
        <v>76</v>
      </c>
      <c r="N18" s="27" t="s">
        <v>76</v>
      </c>
      <c r="O18" s="27" t="s">
        <v>76</v>
      </c>
      <c r="P18" s="27" t="s">
        <v>76</v>
      </c>
      <c r="Q18" s="27" t="s">
        <v>76</v>
      </c>
      <c r="R18" s="27" t="s">
        <v>76</v>
      </c>
      <c r="S18" s="27" t="s">
        <v>76</v>
      </c>
      <c r="T18" s="27" t="s">
        <v>76</v>
      </c>
      <c r="U18" s="27" t="s">
        <v>76</v>
      </c>
      <c r="V18" s="27" t="s">
        <v>76</v>
      </c>
      <c r="W18" s="27" t="s">
        <v>76</v>
      </c>
      <c r="X18" s="27" t="s">
        <v>76</v>
      </c>
      <c r="Y18" s="27" t="s">
        <v>76</v>
      </c>
      <c r="Z18" s="27" t="s">
        <v>76</v>
      </c>
      <c r="AA18" s="27" t="s">
        <v>76</v>
      </c>
      <c r="AB18" s="27" t="s">
        <v>76</v>
      </c>
      <c r="AC18" s="27" t="s">
        <v>76</v>
      </c>
      <c r="AD18" s="27" t="s">
        <v>76</v>
      </c>
      <c r="AE18" s="27" t="s">
        <v>76</v>
      </c>
      <c r="AF18" s="27" t="s">
        <v>76</v>
      </c>
      <c r="AG18" s="27" t="s">
        <v>76</v>
      </c>
    </row>
    <row r="19" spans="1:33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79</v>
      </c>
      <c r="D19" s="27">
        <f>D20</f>
        <v>0</v>
      </c>
      <c r="E19" s="27">
        <f t="shared" ref="E19:AG19" si="2">E20</f>
        <v>33.420741199796218</v>
      </c>
      <c r="F19" s="27">
        <f t="shared" si="2"/>
        <v>0</v>
      </c>
      <c r="G19" s="27">
        <f t="shared" si="2"/>
        <v>0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77.441263430345273</v>
      </c>
      <c r="L19" s="27">
        <f t="shared" si="2"/>
        <v>0</v>
      </c>
      <c r="M19" s="27">
        <f t="shared" si="2"/>
        <v>0</v>
      </c>
      <c r="N19" s="27">
        <f t="shared" si="2"/>
        <v>0</v>
      </c>
      <c r="O19" s="27">
        <f t="shared" si="2"/>
        <v>0</v>
      </c>
      <c r="P19" s="27">
        <f t="shared" si="2"/>
        <v>0</v>
      </c>
      <c r="Q19" s="27">
        <f t="shared" si="2"/>
        <v>77.441263430345273</v>
      </c>
      <c r="R19" s="27">
        <f t="shared" si="2"/>
        <v>0</v>
      </c>
      <c r="S19" s="27">
        <f t="shared" si="2"/>
        <v>0</v>
      </c>
      <c r="T19" s="27">
        <f t="shared" si="2"/>
        <v>0</v>
      </c>
      <c r="U19" s="27">
        <f t="shared" si="2"/>
        <v>0</v>
      </c>
      <c r="V19" s="27">
        <f t="shared" si="2"/>
        <v>0</v>
      </c>
      <c r="W19" s="27">
        <f t="shared" si="2"/>
        <v>80.725892977694386</v>
      </c>
      <c r="X19" s="27">
        <f t="shared" si="2"/>
        <v>0</v>
      </c>
      <c r="Y19" s="27">
        <f t="shared" si="2"/>
        <v>0</v>
      </c>
      <c r="Z19" s="27">
        <f t="shared" si="2"/>
        <v>0</v>
      </c>
      <c r="AA19" s="27">
        <f t="shared" si="2"/>
        <v>0</v>
      </c>
      <c r="AB19" s="27">
        <f t="shared" si="2"/>
        <v>0</v>
      </c>
      <c r="AC19" s="27">
        <f t="shared" si="2"/>
        <v>269.02916103818114</v>
      </c>
      <c r="AD19" s="27">
        <f t="shared" si="2"/>
        <v>0</v>
      </c>
      <c r="AE19" s="27">
        <f t="shared" si="2"/>
        <v>0</v>
      </c>
      <c r="AF19" s="27">
        <f t="shared" si="2"/>
        <v>0</v>
      </c>
      <c r="AG19" s="27">
        <f t="shared" si="2"/>
        <v>0</v>
      </c>
    </row>
    <row r="20" spans="1:33" s="1" customFormat="1" ht="47.25" x14ac:dyDescent="0.25">
      <c r="A20" s="4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79</v>
      </c>
      <c r="D20" s="27">
        <f t="shared" ref="D20:AG20" si="3">SUM(D22)</f>
        <v>0</v>
      </c>
      <c r="E20" s="27">
        <f t="shared" si="3"/>
        <v>33.420741199796218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3"/>
        <v>0</v>
      </c>
      <c r="J20" s="27">
        <f t="shared" si="3"/>
        <v>0</v>
      </c>
      <c r="K20" s="27">
        <f t="shared" si="3"/>
        <v>77.441263430345273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  <c r="Q20" s="27">
        <f t="shared" si="3"/>
        <v>77.441263430345273</v>
      </c>
      <c r="R20" s="27">
        <f t="shared" si="3"/>
        <v>0</v>
      </c>
      <c r="S20" s="27">
        <f t="shared" si="3"/>
        <v>0</v>
      </c>
      <c r="T20" s="27">
        <f t="shared" si="3"/>
        <v>0</v>
      </c>
      <c r="U20" s="27">
        <f t="shared" si="3"/>
        <v>0</v>
      </c>
      <c r="V20" s="27">
        <f t="shared" si="3"/>
        <v>0</v>
      </c>
      <c r="W20" s="27">
        <f t="shared" si="3"/>
        <v>80.725892977694386</v>
      </c>
      <c r="X20" s="27">
        <f t="shared" si="3"/>
        <v>0</v>
      </c>
      <c r="Y20" s="27">
        <f t="shared" si="3"/>
        <v>0</v>
      </c>
      <c r="Z20" s="27">
        <f t="shared" si="3"/>
        <v>0</v>
      </c>
      <c r="AA20" s="27">
        <f t="shared" si="3"/>
        <v>0</v>
      </c>
      <c r="AB20" s="27">
        <f t="shared" si="3"/>
        <v>0</v>
      </c>
      <c r="AC20" s="27">
        <f t="shared" si="3"/>
        <v>269.02916103818114</v>
      </c>
      <c r="AD20" s="27">
        <f t="shared" si="3"/>
        <v>0</v>
      </c>
      <c r="AE20" s="27">
        <f t="shared" si="3"/>
        <v>0</v>
      </c>
      <c r="AF20" s="27">
        <f t="shared" si="3"/>
        <v>0</v>
      </c>
      <c r="AG20" s="27">
        <f t="shared" si="3"/>
        <v>0</v>
      </c>
    </row>
    <row r="21" spans="1:33" s="1" customFormat="1" ht="31.5" x14ac:dyDescent="0.25">
      <c r="A21" s="47" t="str">
        <f>'1'!A20</f>
        <v>67.1.1</v>
      </c>
      <c r="B21" s="48" t="str">
        <f>'1'!B20</f>
        <v>Установка приборов учета, всего, в том числе:</v>
      </c>
      <c r="C21" s="29" t="s">
        <v>79</v>
      </c>
      <c r="D21" s="27" t="s">
        <v>76</v>
      </c>
      <c r="E21" s="27" t="s">
        <v>76</v>
      </c>
      <c r="F21" s="27" t="s">
        <v>76</v>
      </c>
      <c r="G21" s="27" t="s">
        <v>76</v>
      </c>
      <c r="H21" s="27" t="s">
        <v>76</v>
      </c>
      <c r="I21" s="27" t="s">
        <v>76</v>
      </c>
      <c r="J21" s="27" t="s">
        <v>76</v>
      </c>
      <c r="K21" s="27" t="s">
        <v>76</v>
      </c>
      <c r="L21" s="27" t="s">
        <v>76</v>
      </c>
      <c r="M21" s="27" t="s">
        <v>76</v>
      </c>
      <c r="N21" s="27" t="s">
        <v>76</v>
      </c>
      <c r="O21" s="27" t="s">
        <v>76</v>
      </c>
      <c r="P21" s="27" t="s">
        <v>76</v>
      </c>
      <c r="Q21" s="27" t="s">
        <v>76</v>
      </c>
      <c r="R21" s="27" t="s">
        <v>76</v>
      </c>
      <c r="S21" s="27" t="s">
        <v>76</v>
      </c>
      <c r="T21" s="27" t="s">
        <v>76</v>
      </c>
      <c r="U21" s="27" t="s">
        <v>76</v>
      </c>
      <c r="V21" s="27" t="s">
        <v>76</v>
      </c>
      <c r="W21" s="27" t="s">
        <v>76</v>
      </c>
      <c r="X21" s="27" t="s">
        <v>76</v>
      </c>
      <c r="Y21" s="27" t="s">
        <v>76</v>
      </c>
      <c r="Z21" s="27" t="s">
        <v>76</v>
      </c>
      <c r="AA21" s="27" t="s">
        <v>76</v>
      </c>
      <c r="AB21" s="27" t="s">
        <v>76</v>
      </c>
      <c r="AC21" s="27" t="s">
        <v>76</v>
      </c>
      <c r="AD21" s="27" t="s">
        <v>76</v>
      </c>
      <c r="AE21" s="27" t="s">
        <v>76</v>
      </c>
      <c r="AF21" s="27" t="s">
        <v>76</v>
      </c>
      <c r="AG21" s="27" t="s">
        <v>76</v>
      </c>
    </row>
    <row r="22" spans="1:33" s="1" customFormat="1" ht="47.25" x14ac:dyDescent="0.25">
      <c r="A22" s="4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79</v>
      </c>
      <c r="D22" s="27">
        <f t="shared" ref="D22:AG22" si="4">D23</f>
        <v>0</v>
      </c>
      <c r="E22" s="27">
        <f t="shared" si="4"/>
        <v>33.420741199796218</v>
      </c>
      <c r="F22" s="27">
        <f t="shared" si="4"/>
        <v>0</v>
      </c>
      <c r="G22" s="27">
        <f t="shared" si="4"/>
        <v>0</v>
      </c>
      <c r="H22" s="27">
        <f t="shared" si="4"/>
        <v>0</v>
      </c>
      <c r="I22" s="27">
        <f t="shared" si="4"/>
        <v>0</v>
      </c>
      <c r="J22" s="27">
        <f t="shared" si="4"/>
        <v>0</v>
      </c>
      <c r="K22" s="27">
        <f t="shared" si="4"/>
        <v>77.441263430345273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27">
        <f t="shared" si="4"/>
        <v>0</v>
      </c>
      <c r="P22" s="27">
        <f t="shared" si="4"/>
        <v>0</v>
      </c>
      <c r="Q22" s="27">
        <f t="shared" si="4"/>
        <v>77.441263430345273</v>
      </c>
      <c r="R22" s="27">
        <f t="shared" si="4"/>
        <v>0</v>
      </c>
      <c r="S22" s="27">
        <f t="shared" si="4"/>
        <v>0</v>
      </c>
      <c r="T22" s="27">
        <f t="shared" si="4"/>
        <v>0</v>
      </c>
      <c r="U22" s="27">
        <f t="shared" si="4"/>
        <v>0</v>
      </c>
      <c r="V22" s="27">
        <f t="shared" si="4"/>
        <v>0</v>
      </c>
      <c r="W22" s="27">
        <f t="shared" si="4"/>
        <v>80.725892977694386</v>
      </c>
      <c r="X22" s="27">
        <f t="shared" si="4"/>
        <v>0</v>
      </c>
      <c r="Y22" s="27">
        <f t="shared" si="4"/>
        <v>0</v>
      </c>
      <c r="Z22" s="27">
        <f t="shared" si="4"/>
        <v>0</v>
      </c>
      <c r="AA22" s="27">
        <f t="shared" si="4"/>
        <v>0</v>
      </c>
      <c r="AB22" s="27">
        <f t="shared" si="4"/>
        <v>0</v>
      </c>
      <c r="AC22" s="27">
        <f t="shared" si="4"/>
        <v>269.02916103818114</v>
      </c>
      <c r="AD22" s="27">
        <f t="shared" si="4"/>
        <v>0</v>
      </c>
      <c r="AE22" s="27">
        <f t="shared" si="4"/>
        <v>0</v>
      </c>
      <c r="AF22" s="27">
        <f t="shared" si="4"/>
        <v>0</v>
      </c>
      <c r="AG22" s="27">
        <f t="shared" si="4"/>
        <v>0</v>
      </c>
    </row>
    <row r="23" spans="1:33" s="1" customFormat="1" ht="47.25" x14ac:dyDescent="0.25">
      <c r="A23" s="19" t="str">
        <f>'1'!A22</f>
        <v>67.1.2</v>
      </c>
      <c r="B23" s="20" t="str">
        <f>'1'!B22</f>
        <v xml:space="preserve">Оборудование многоквартирных жилых домов интеллектуальной системой учета </v>
      </c>
      <c r="C23" s="21" t="str">
        <f>'1'!C22</f>
        <v>N_S01</v>
      </c>
      <c r="D23" s="62">
        <v>0</v>
      </c>
      <c r="E23" s="62">
        <v>33.420741199796218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77.441263430345273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77.441263430345273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f>'3'!BC24-'4 (2027)'!E23-'4 (2027)'!K23-'4 (2027)'!Q23</f>
        <v>80.725892977694386</v>
      </c>
      <c r="X23" s="62">
        <v>0</v>
      </c>
      <c r="Y23" s="62">
        <v>0</v>
      </c>
      <c r="Z23" s="62">
        <v>0</v>
      </c>
      <c r="AA23" s="62">
        <v>0</v>
      </c>
      <c r="AB23" s="62">
        <f>D23+J23+P23+V23</f>
        <v>0</v>
      </c>
      <c r="AC23" s="62">
        <f t="shared" ref="AC23:AG23" si="5">E23+K23+Q23+W23</f>
        <v>269.02916103818114</v>
      </c>
      <c r="AD23" s="62">
        <f t="shared" si="5"/>
        <v>0</v>
      </c>
      <c r="AE23" s="62">
        <f t="shared" si="5"/>
        <v>0</v>
      </c>
      <c r="AF23" s="62">
        <f t="shared" si="5"/>
        <v>0</v>
      </c>
      <c r="AG23" s="62">
        <f t="shared" si="5"/>
        <v>0</v>
      </c>
    </row>
    <row r="24" spans="1:33" s="1" customFormat="1" hidden="1" x14ac:dyDescent="0.25">
      <c r="A24" s="47"/>
      <c r="B24" s="48"/>
      <c r="C24" s="2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1:33" s="1" customFormat="1" hidden="1" x14ac:dyDescent="0.25">
      <c r="A25" s="19"/>
      <c r="B25" s="20"/>
      <c r="C25" s="2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</row>
    <row r="27" spans="1:33" x14ac:dyDescent="0.25">
      <c r="C27" s="112" t="s">
        <v>363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12" t="s">
        <v>365</v>
      </c>
    </row>
    <row r="28" spans="1:33" x14ac:dyDescent="0.25">
      <c r="C28" s="112" t="s">
        <v>364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8" spans="30:30" x14ac:dyDescent="0.25">
      <c r="AD38" s="35" t="s">
        <v>255</v>
      </c>
    </row>
  </sheetData>
  <mergeCells count="21">
    <mergeCell ref="A7:AG7"/>
    <mergeCell ref="A8:A11"/>
    <mergeCell ref="B8:B11"/>
    <mergeCell ref="C8:C11"/>
    <mergeCell ref="D8:AG8"/>
    <mergeCell ref="D9:I9"/>
    <mergeCell ref="J9:O9"/>
    <mergeCell ref="P9:U9"/>
    <mergeCell ref="V9:AA9"/>
    <mergeCell ref="AB9:AG9"/>
    <mergeCell ref="E10:I10"/>
    <mergeCell ref="K10:O10"/>
    <mergeCell ref="Q10:U10"/>
    <mergeCell ref="W10:AA10"/>
    <mergeCell ref="AC10:AG10"/>
    <mergeCell ref="A6:AG6"/>
    <mergeCell ref="A1:AG1"/>
    <mergeCell ref="A2:AG2"/>
    <mergeCell ref="A3:AG3"/>
    <mergeCell ref="A4:AG4"/>
    <mergeCell ref="A5:AG5"/>
  </mergeCells>
  <pageMargins left="0.19" right="0.16" top="0.74803149606299213" bottom="0.74803149606299213" header="0.31496062992125984" footer="0.31496062992125984"/>
  <pageSetup paperSize="8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C31"/>
  <sheetViews>
    <sheetView zoomScale="80" zoomScaleNormal="80" zoomScaleSheetLayoutView="80" workbookViewId="0">
      <pane xSplit="2" ySplit="11" topLeftCell="V18" activePane="bottomRight" state="frozen"/>
      <selection pane="topRight" activeCell="C1" sqref="C1"/>
      <selection pane="bottomLeft" activeCell="A12" sqref="A12"/>
      <selection pane="bottomRight" activeCell="AD31" sqref="AD31"/>
    </sheetView>
  </sheetViews>
  <sheetFormatPr defaultColWidth="9" defaultRowHeight="15.75" x14ac:dyDescent="0.25"/>
  <cols>
    <col min="1" max="1" width="16.5" style="35" customWidth="1"/>
    <col min="2" max="2" width="30.625" style="35" customWidth="1"/>
    <col min="3" max="3" width="15.875" style="35" customWidth="1"/>
    <col min="4" max="4" width="9.25" style="35" customWidth="1"/>
    <col min="5" max="5" width="7.125" style="35" customWidth="1"/>
    <col min="6" max="7" width="7" style="35" bestFit="1" customWidth="1"/>
    <col min="8" max="8" width="9.25" style="35" customWidth="1"/>
    <col min="9" max="9" width="7" style="35" bestFit="1" customWidth="1"/>
    <col min="10" max="11" width="9.625" style="35" bestFit="1" customWidth="1"/>
    <col min="12" max="13" width="10.625" style="35" customWidth="1"/>
    <col min="14" max="14" width="7.375" style="35" customWidth="1"/>
    <col min="15" max="16" width="10.625" style="35" customWidth="1"/>
    <col min="17" max="17" width="7.375" style="35" customWidth="1"/>
    <col min="18" max="19" width="10.625" style="35" customWidth="1"/>
    <col min="20" max="20" width="7.375" style="35" customWidth="1"/>
    <col min="21" max="22" width="10.625" style="35" customWidth="1"/>
    <col min="23" max="23" width="7.375" style="35" customWidth="1"/>
    <col min="24" max="25" width="10.625" style="35" customWidth="1"/>
    <col min="26" max="26" width="7.375" style="35" customWidth="1"/>
    <col min="27" max="28" width="10.625" style="35" customWidth="1"/>
    <col min="29" max="29" width="7.375" style="35" customWidth="1"/>
    <col min="30" max="31" width="10.625" style="35" customWidth="1"/>
    <col min="32" max="32" width="7.375" style="35" customWidth="1"/>
    <col min="33" max="34" width="10.625" style="35" customWidth="1"/>
    <col min="35" max="35" width="7.375" style="35" customWidth="1"/>
    <col min="36" max="37" width="10.625" style="35" customWidth="1"/>
    <col min="38" max="38" width="7.375" style="35" customWidth="1"/>
    <col min="39" max="40" width="10.625" style="35" customWidth="1"/>
    <col min="41" max="41" width="7.375" style="35" customWidth="1"/>
    <col min="42" max="42" width="16.375" style="35" customWidth="1"/>
    <col min="43" max="52" width="5" style="35" customWidth="1"/>
    <col min="53" max="16384" width="9" style="35"/>
  </cols>
  <sheetData>
    <row r="1" spans="1:55" ht="18.75" x14ac:dyDescent="0.3">
      <c r="A1" s="153" t="s">
        <v>258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</row>
    <row r="2" spans="1:55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</row>
    <row r="3" spans="1:55" ht="18.75" x14ac:dyDescent="0.25">
      <c r="A3" s="36" t="str">
        <f>'1'!A3</f>
        <v>Субъект электроэнергетики: филиал "Росатом Энергосбыт" Смоленск АО "Росатом Энергосбыт"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ht="18.75" x14ac:dyDescent="0.3">
      <c r="A4" s="36" t="str">
        <f>'1'!A4</f>
        <v>ОГРН: 1027700050278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BC4" s="63"/>
    </row>
    <row r="5" spans="1:55" ht="18.75" x14ac:dyDescent="0.25">
      <c r="A5" s="36" t="str">
        <f>'1'!A5</f>
        <v>Год раскрытия информации: 2026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ht="18.75" x14ac:dyDescent="0.3">
      <c r="A6" s="36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</row>
    <row r="8" spans="1:55" ht="24.75" customHeight="1" x14ac:dyDescent="0.25">
      <c r="A8" s="156" t="s">
        <v>0</v>
      </c>
      <c r="B8" s="156" t="s">
        <v>1</v>
      </c>
      <c r="C8" s="156" t="s">
        <v>2</v>
      </c>
      <c r="D8" s="169" t="s">
        <v>259</v>
      </c>
      <c r="E8" s="136"/>
      <c r="F8" s="136"/>
      <c r="G8" s="136"/>
      <c r="H8" s="136"/>
      <c r="I8" s="136"/>
      <c r="J8" s="136"/>
      <c r="K8" s="170"/>
      <c r="L8" s="169" t="s">
        <v>385</v>
      </c>
      <c r="M8" s="136"/>
      <c r="N8" s="174"/>
      <c r="O8" s="174"/>
      <c r="P8" s="174"/>
      <c r="Q8" s="137"/>
      <c r="R8" s="175" t="s">
        <v>260</v>
      </c>
      <c r="S8" s="176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8"/>
      <c r="AP8" s="131" t="s">
        <v>10</v>
      </c>
    </row>
    <row r="9" spans="1:55" ht="29.25" customHeight="1" x14ac:dyDescent="0.25">
      <c r="A9" s="156"/>
      <c r="B9" s="156"/>
      <c r="C9" s="156"/>
      <c r="D9" s="171"/>
      <c r="E9" s="172"/>
      <c r="F9" s="172"/>
      <c r="G9" s="172"/>
      <c r="H9" s="172"/>
      <c r="I9" s="172"/>
      <c r="J9" s="172"/>
      <c r="K9" s="173"/>
      <c r="L9" s="144"/>
      <c r="M9" s="138"/>
      <c r="N9" s="138"/>
      <c r="O9" s="138"/>
      <c r="P9" s="138"/>
      <c r="Q9" s="139"/>
      <c r="R9" s="158" t="s">
        <v>111</v>
      </c>
      <c r="S9" s="159"/>
      <c r="T9" s="159"/>
      <c r="U9" s="159"/>
      <c r="V9" s="159"/>
      <c r="W9" s="160"/>
      <c r="X9" s="158" t="s">
        <v>112</v>
      </c>
      <c r="Y9" s="159"/>
      <c r="Z9" s="159"/>
      <c r="AA9" s="159"/>
      <c r="AB9" s="159"/>
      <c r="AC9" s="160"/>
      <c r="AD9" s="159" t="s">
        <v>113</v>
      </c>
      <c r="AE9" s="159"/>
      <c r="AF9" s="160"/>
      <c r="AG9" s="159" t="s">
        <v>375</v>
      </c>
      <c r="AH9" s="159"/>
      <c r="AI9" s="160"/>
      <c r="AJ9" s="141" t="s">
        <v>261</v>
      </c>
      <c r="AK9" s="142"/>
      <c r="AL9" s="142"/>
      <c r="AM9" s="142"/>
      <c r="AN9" s="142"/>
      <c r="AO9" s="143"/>
      <c r="AP9" s="131"/>
    </row>
    <row r="10" spans="1:55" ht="69" customHeight="1" x14ac:dyDescent="0.25">
      <c r="A10" s="156"/>
      <c r="B10" s="156"/>
      <c r="C10" s="156"/>
      <c r="D10" s="158" t="s">
        <v>11</v>
      </c>
      <c r="E10" s="159"/>
      <c r="F10" s="159"/>
      <c r="G10" s="160"/>
      <c r="H10" s="179" t="s">
        <v>12</v>
      </c>
      <c r="I10" s="180"/>
      <c r="J10" s="180"/>
      <c r="K10" s="181"/>
      <c r="L10" s="179" t="s">
        <v>13</v>
      </c>
      <c r="M10" s="180"/>
      <c r="N10" s="181"/>
      <c r="O10" s="179" t="s">
        <v>121</v>
      </c>
      <c r="P10" s="180"/>
      <c r="Q10" s="181"/>
      <c r="R10" s="179" t="s">
        <v>13</v>
      </c>
      <c r="S10" s="180"/>
      <c r="T10" s="181"/>
      <c r="U10" s="179" t="s">
        <v>12</v>
      </c>
      <c r="V10" s="180"/>
      <c r="W10" s="181"/>
      <c r="X10" s="179" t="s">
        <v>13</v>
      </c>
      <c r="Y10" s="180"/>
      <c r="Z10" s="181"/>
      <c r="AA10" s="179" t="s">
        <v>12</v>
      </c>
      <c r="AB10" s="180"/>
      <c r="AC10" s="181"/>
      <c r="AD10" s="179" t="s">
        <v>11</v>
      </c>
      <c r="AE10" s="180"/>
      <c r="AF10" s="181"/>
      <c r="AG10" s="179" t="s">
        <v>11</v>
      </c>
      <c r="AH10" s="180"/>
      <c r="AI10" s="181"/>
      <c r="AJ10" s="158" t="s">
        <v>11</v>
      </c>
      <c r="AK10" s="159"/>
      <c r="AL10" s="160"/>
      <c r="AM10" s="179" t="s">
        <v>12</v>
      </c>
      <c r="AN10" s="180"/>
      <c r="AO10" s="181"/>
      <c r="AP10" s="131"/>
    </row>
    <row r="11" spans="1:55" ht="116.25" customHeight="1" x14ac:dyDescent="0.25">
      <c r="A11" s="156"/>
      <c r="B11" s="156"/>
      <c r="C11" s="156"/>
      <c r="D11" s="56" t="s">
        <v>262</v>
      </c>
      <c r="E11" s="56" t="s">
        <v>137</v>
      </c>
      <c r="F11" s="56" t="s">
        <v>138</v>
      </c>
      <c r="G11" s="56" t="s">
        <v>139</v>
      </c>
      <c r="H11" s="56" t="s">
        <v>262</v>
      </c>
      <c r="I11" s="56" t="s">
        <v>137</v>
      </c>
      <c r="J11" s="56" t="s">
        <v>138</v>
      </c>
      <c r="K11" s="56" t="s">
        <v>139</v>
      </c>
      <c r="L11" s="56" t="s">
        <v>262</v>
      </c>
      <c r="M11" s="56" t="s">
        <v>137</v>
      </c>
      <c r="N11" s="56" t="s">
        <v>139</v>
      </c>
      <c r="O11" s="56" t="s">
        <v>262</v>
      </c>
      <c r="P11" s="56" t="s">
        <v>137</v>
      </c>
      <c r="Q11" s="56" t="s">
        <v>139</v>
      </c>
      <c r="R11" s="56" t="s">
        <v>262</v>
      </c>
      <c r="S11" s="56" t="s">
        <v>137</v>
      </c>
      <c r="T11" s="56" t="s">
        <v>139</v>
      </c>
      <c r="U11" s="56" t="s">
        <v>262</v>
      </c>
      <c r="V11" s="56" t="s">
        <v>137</v>
      </c>
      <c r="W11" s="56" t="s">
        <v>139</v>
      </c>
      <c r="X11" s="56" t="s">
        <v>262</v>
      </c>
      <c r="Y11" s="56" t="s">
        <v>137</v>
      </c>
      <c r="Z11" s="56" t="s">
        <v>139</v>
      </c>
      <c r="AA11" s="56" t="s">
        <v>262</v>
      </c>
      <c r="AB11" s="56" t="s">
        <v>137</v>
      </c>
      <c r="AC11" s="56" t="s">
        <v>139</v>
      </c>
      <c r="AD11" s="56" t="s">
        <v>262</v>
      </c>
      <c r="AE11" s="56" t="s">
        <v>137</v>
      </c>
      <c r="AF11" s="56" t="s">
        <v>139</v>
      </c>
      <c r="AG11" s="56" t="s">
        <v>262</v>
      </c>
      <c r="AH11" s="56" t="s">
        <v>137</v>
      </c>
      <c r="AI11" s="56" t="s">
        <v>139</v>
      </c>
      <c r="AJ11" s="56" t="s">
        <v>262</v>
      </c>
      <c r="AK11" s="56" t="s">
        <v>137</v>
      </c>
      <c r="AL11" s="56" t="s">
        <v>139</v>
      </c>
      <c r="AM11" s="56" t="s">
        <v>262</v>
      </c>
      <c r="AN11" s="56" t="s">
        <v>137</v>
      </c>
      <c r="AO11" s="56" t="s">
        <v>139</v>
      </c>
      <c r="AP11" s="131"/>
    </row>
    <row r="12" spans="1:55" s="1" customFormat="1" x14ac:dyDescent="0.25">
      <c r="A12" s="65">
        <v>1</v>
      </c>
      <c r="B12" s="65">
        <v>2</v>
      </c>
      <c r="C12" s="65">
        <v>3</v>
      </c>
      <c r="D12" s="58" t="s">
        <v>225</v>
      </c>
      <c r="E12" s="58" t="s">
        <v>226</v>
      </c>
      <c r="F12" s="58" t="s">
        <v>227</v>
      </c>
      <c r="G12" s="58" t="s">
        <v>228</v>
      </c>
      <c r="H12" s="58" t="s">
        <v>231</v>
      </c>
      <c r="I12" s="58" t="s">
        <v>232</v>
      </c>
      <c r="J12" s="58" t="s">
        <v>233</v>
      </c>
      <c r="K12" s="58" t="s">
        <v>234</v>
      </c>
      <c r="L12" s="58" t="s">
        <v>263</v>
      </c>
      <c r="M12" s="58" t="s">
        <v>264</v>
      </c>
      <c r="N12" s="58" t="s">
        <v>265</v>
      </c>
      <c r="O12" s="58" t="s">
        <v>266</v>
      </c>
      <c r="P12" s="58" t="s">
        <v>267</v>
      </c>
      <c r="Q12" s="58" t="s">
        <v>268</v>
      </c>
      <c r="R12" s="58" t="s">
        <v>269</v>
      </c>
      <c r="S12" s="58" t="s">
        <v>270</v>
      </c>
      <c r="T12" s="58" t="s">
        <v>271</v>
      </c>
      <c r="U12" s="58" t="s">
        <v>272</v>
      </c>
      <c r="V12" s="58" t="s">
        <v>273</v>
      </c>
      <c r="W12" s="58" t="s">
        <v>274</v>
      </c>
      <c r="X12" s="58" t="s">
        <v>275</v>
      </c>
      <c r="Y12" s="58" t="s">
        <v>276</v>
      </c>
      <c r="Z12" s="58" t="s">
        <v>277</v>
      </c>
      <c r="AA12" s="58" t="s">
        <v>278</v>
      </c>
      <c r="AB12" s="58" t="s">
        <v>279</v>
      </c>
      <c r="AC12" s="58" t="s">
        <v>280</v>
      </c>
      <c r="AD12" s="58" t="s">
        <v>281</v>
      </c>
      <c r="AE12" s="58" t="s">
        <v>282</v>
      </c>
      <c r="AF12" s="58" t="s">
        <v>283</v>
      </c>
      <c r="AG12" s="58" t="s">
        <v>284</v>
      </c>
      <c r="AH12" s="58" t="s">
        <v>285</v>
      </c>
      <c r="AI12" s="58" t="s">
        <v>286</v>
      </c>
      <c r="AJ12" s="58" t="s">
        <v>147</v>
      </c>
      <c r="AK12" s="58" t="s">
        <v>148</v>
      </c>
      <c r="AL12" s="58" t="s">
        <v>149</v>
      </c>
      <c r="AM12" s="58" t="s">
        <v>153</v>
      </c>
      <c r="AN12" s="58" t="s">
        <v>154</v>
      </c>
      <c r="AO12" s="58" t="s">
        <v>155</v>
      </c>
      <c r="AP12" s="65">
        <v>8</v>
      </c>
    </row>
    <row r="13" spans="1:55" s="1" customFormat="1" ht="31.5" x14ac:dyDescent="0.25">
      <c r="A13" s="47" t="s">
        <v>74</v>
      </c>
      <c r="B13" s="48" t="s">
        <v>75</v>
      </c>
      <c r="C13" s="47" t="s">
        <v>69</v>
      </c>
      <c r="D13" s="66">
        <f>D14</f>
        <v>0</v>
      </c>
      <c r="E13" s="66">
        <f t="shared" ref="E13:AO13" si="0">E14</f>
        <v>48464</v>
      </c>
      <c r="F13" s="66">
        <f t="shared" si="0"/>
        <v>0</v>
      </c>
      <c r="G13" s="66">
        <f t="shared" si="0"/>
        <v>0</v>
      </c>
      <c r="H13" s="66">
        <f t="shared" si="0"/>
        <v>0</v>
      </c>
      <c r="I13" s="66">
        <f t="shared" si="0"/>
        <v>81497</v>
      </c>
      <c r="J13" s="66">
        <f t="shared" si="0"/>
        <v>0</v>
      </c>
      <c r="K13" s="66">
        <f t="shared" si="0"/>
        <v>0</v>
      </c>
      <c r="L13" s="66">
        <f t="shared" si="0"/>
        <v>0</v>
      </c>
      <c r="M13" s="66">
        <f t="shared" si="0"/>
        <v>14663</v>
      </c>
      <c r="N13" s="66">
        <f t="shared" si="0"/>
        <v>0</v>
      </c>
      <c r="O13" s="66">
        <f t="shared" si="0"/>
        <v>0</v>
      </c>
      <c r="P13" s="66">
        <f t="shared" si="0"/>
        <v>15946</v>
      </c>
      <c r="Q13" s="66">
        <f t="shared" si="0"/>
        <v>0</v>
      </c>
      <c r="R13" s="66">
        <f t="shared" si="0"/>
        <v>0</v>
      </c>
      <c r="S13" s="66">
        <f t="shared" si="0"/>
        <v>16075</v>
      </c>
      <c r="T13" s="66">
        <f t="shared" si="0"/>
        <v>0</v>
      </c>
      <c r="U13" s="66">
        <f t="shared" si="0"/>
        <v>0</v>
      </c>
      <c r="V13" s="66">
        <f t="shared" si="0"/>
        <v>17918</v>
      </c>
      <c r="W13" s="66">
        <f t="shared" si="0"/>
        <v>0</v>
      </c>
      <c r="X13" s="66">
        <f t="shared" si="0"/>
        <v>0</v>
      </c>
      <c r="Y13" s="66">
        <f t="shared" si="0"/>
        <v>17726</v>
      </c>
      <c r="Z13" s="66">
        <f t="shared" si="0"/>
        <v>0</v>
      </c>
      <c r="AA13" s="66">
        <f t="shared" si="0"/>
        <v>0</v>
      </c>
      <c r="AB13" s="66">
        <f t="shared" si="0"/>
        <v>20144</v>
      </c>
      <c r="AC13" s="66">
        <f t="shared" si="0"/>
        <v>0</v>
      </c>
      <c r="AD13" s="66">
        <f t="shared" si="0"/>
        <v>0</v>
      </c>
      <c r="AE13" s="66">
        <f t="shared" si="0"/>
        <v>21189</v>
      </c>
      <c r="AF13" s="66">
        <f t="shared" si="0"/>
        <v>0</v>
      </c>
      <c r="AG13" s="66">
        <f t="shared" si="0"/>
        <v>0</v>
      </c>
      <c r="AH13" s="66">
        <f t="shared" si="0"/>
        <v>22246</v>
      </c>
      <c r="AI13" s="66">
        <f t="shared" si="0"/>
        <v>0</v>
      </c>
      <c r="AJ13" s="66">
        <f t="shared" si="0"/>
        <v>0</v>
      </c>
      <c r="AK13" s="66">
        <f t="shared" si="0"/>
        <v>48464</v>
      </c>
      <c r="AL13" s="66">
        <f t="shared" si="0"/>
        <v>0</v>
      </c>
      <c r="AM13" s="66">
        <f t="shared" si="0"/>
        <v>0</v>
      </c>
      <c r="AN13" s="66">
        <f t="shared" si="0"/>
        <v>81497</v>
      </c>
      <c r="AO13" s="66">
        <f t="shared" si="0"/>
        <v>0</v>
      </c>
      <c r="AP13" s="50" t="s">
        <v>69</v>
      </c>
    </row>
    <row r="14" spans="1:55" s="1" customFormat="1" ht="47.25" x14ac:dyDescent="0.25">
      <c r="A14" s="47" t="s">
        <v>77</v>
      </c>
      <c r="B14" s="48" t="s">
        <v>78</v>
      </c>
      <c r="C14" s="29" t="s">
        <v>79</v>
      </c>
      <c r="D14" s="66">
        <f t="shared" ref="D14:AO14" si="1">D20</f>
        <v>0</v>
      </c>
      <c r="E14" s="66">
        <f t="shared" si="1"/>
        <v>48464</v>
      </c>
      <c r="F14" s="66">
        <f t="shared" si="1"/>
        <v>0</v>
      </c>
      <c r="G14" s="66">
        <f t="shared" si="1"/>
        <v>0</v>
      </c>
      <c r="H14" s="66">
        <f t="shared" si="1"/>
        <v>0</v>
      </c>
      <c r="I14" s="66">
        <f t="shared" si="1"/>
        <v>81497</v>
      </c>
      <c r="J14" s="66">
        <f t="shared" si="1"/>
        <v>0</v>
      </c>
      <c r="K14" s="66">
        <f t="shared" si="1"/>
        <v>0</v>
      </c>
      <c r="L14" s="66">
        <f t="shared" si="1"/>
        <v>0</v>
      </c>
      <c r="M14" s="66">
        <f t="shared" si="1"/>
        <v>14663</v>
      </c>
      <c r="N14" s="66">
        <f t="shared" si="1"/>
        <v>0</v>
      </c>
      <c r="O14" s="66">
        <f t="shared" si="1"/>
        <v>0</v>
      </c>
      <c r="P14" s="66">
        <f t="shared" si="1"/>
        <v>15946</v>
      </c>
      <c r="Q14" s="66">
        <f t="shared" si="1"/>
        <v>0</v>
      </c>
      <c r="R14" s="66">
        <f t="shared" si="1"/>
        <v>0</v>
      </c>
      <c r="S14" s="66">
        <f t="shared" si="1"/>
        <v>16075</v>
      </c>
      <c r="T14" s="66">
        <f t="shared" si="1"/>
        <v>0</v>
      </c>
      <c r="U14" s="66">
        <f t="shared" si="1"/>
        <v>0</v>
      </c>
      <c r="V14" s="66">
        <f t="shared" si="1"/>
        <v>17918</v>
      </c>
      <c r="W14" s="66">
        <f t="shared" si="1"/>
        <v>0</v>
      </c>
      <c r="X14" s="66">
        <f t="shared" si="1"/>
        <v>0</v>
      </c>
      <c r="Y14" s="66">
        <f t="shared" si="1"/>
        <v>17726</v>
      </c>
      <c r="Z14" s="66">
        <f t="shared" si="1"/>
        <v>0</v>
      </c>
      <c r="AA14" s="66">
        <f t="shared" si="1"/>
        <v>0</v>
      </c>
      <c r="AB14" s="66">
        <f t="shared" si="1"/>
        <v>20144</v>
      </c>
      <c r="AC14" s="66">
        <f t="shared" si="1"/>
        <v>0</v>
      </c>
      <c r="AD14" s="66">
        <f t="shared" si="1"/>
        <v>0</v>
      </c>
      <c r="AE14" s="66">
        <f t="shared" si="1"/>
        <v>21189</v>
      </c>
      <c r="AF14" s="66">
        <f t="shared" si="1"/>
        <v>0</v>
      </c>
      <c r="AG14" s="66">
        <f t="shared" si="1"/>
        <v>0</v>
      </c>
      <c r="AH14" s="66">
        <f t="shared" si="1"/>
        <v>22246</v>
      </c>
      <c r="AI14" s="66">
        <f t="shared" si="1"/>
        <v>0</v>
      </c>
      <c r="AJ14" s="66">
        <f t="shared" si="1"/>
        <v>0</v>
      </c>
      <c r="AK14" s="66">
        <f t="shared" si="1"/>
        <v>48464</v>
      </c>
      <c r="AL14" s="66">
        <f t="shared" si="1"/>
        <v>0</v>
      </c>
      <c r="AM14" s="66">
        <f t="shared" si="1"/>
        <v>0</v>
      </c>
      <c r="AN14" s="66">
        <f t="shared" si="1"/>
        <v>81497</v>
      </c>
      <c r="AO14" s="66">
        <f t="shared" si="1"/>
        <v>0</v>
      </c>
      <c r="AP14" s="50" t="s">
        <v>69</v>
      </c>
    </row>
    <row r="15" spans="1:55" s="1" customFormat="1" x14ac:dyDescent="0.25">
      <c r="A15" s="47" t="s">
        <v>80</v>
      </c>
      <c r="B15" s="48" t="s">
        <v>81</v>
      </c>
      <c r="C15" s="29" t="s">
        <v>79</v>
      </c>
      <c r="D15" s="66" t="s">
        <v>76</v>
      </c>
      <c r="E15" s="66" t="s">
        <v>76</v>
      </c>
      <c r="F15" s="66" t="s">
        <v>76</v>
      </c>
      <c r="G15" s="66" t="s">
        <v>76</v>
      </c>
      <c r="H15" s="66" t="s">
        <v>76</v>
      </c>
      <c r="I15" s="66" t="s">
        <v>76</v>
      </c>
      <c r="J15" s="66" t="s">
        <v>76</v>
      </c>
      <c r="K15" s="66" t="s">
        <v>76</v>
      </c>
      <c r="L15" s="66" t="s">
        <v>76</v>
      </c>
      <c r="M15" s="66" t="s">
        <v>76</v>
      </c>
      <c r="N15" s="66" t="s">
        <v>76</v>
      </c>
      <c r="O15" s="66" t="s">
        <v>76</v>
      </c>
      <c r="P15" s="66" t="s">
        <v>76</v>
      </c>
      <c r="Q15" s="66" t="s">
        <v>76</v>
      </c>
      <c r="R15" s="66" t="s">
        <v>76</v>
      </c>
      <c r="S15" s="66" t="s">
        <v>76</v>
      </c>
      <c r="T15" s="66" t="s">
        <v>76</v>
      </c>
      <c r="U15" s="66" t="s">
        <v>76</v>
      </c>
      <c r="V15" s="66" t="s">
        <v>76</v>
      </c>
      <c r="W15" s="66" t="s">
        <v>76</v>
      </c>
      <c r="X15" s="66" t="s">
        <v>76</v>
      </c>
      <c r="Y15" s="66" t="s">
        <v>76</v>
      </c>
      <c r="Z15" s="66" t="s">
        <v>76</v>
      </c>
      <c r="AA15" s="66" t="s">
        <v>76</v>
      </c>
      <c r="AB15" s="66" t="s">
        <v>76</v>
      </c>
      <c r="AC15" s="66" t="s">
        <v>76</v>
      </c>
      <c r="AD15" s="66" t="s">
        <v>76</v>
      </c>
      <c r="AE15" s="66" t="s">
        <v>76</v>
      </c>
      <c r="AF15" s="66" t="s">
        <v>76</v>
      </c>
      <c r="AG15" s="66" t="s">
        <v>76</v>
      </c>
      <c r="AH15" s="66" t="s">
        <v>76</v>
      </c>
      <c r="AI15" s="66" t="s">
        <v>76</v>
      </c>
      <c r="AJ15" s="66" t="s">
        <v>76</v>
      </c>
      <c r="AK15" s="66" t="s">
        <v>76</v>
      </c>
      <c r="AL15" s="66" t="s">
        <v>76</v>
      </c>
      <c r="AM15" s="66" t="s">
        <v>76</v>
      </c>
      <c r="AN15" s="66" t="s">
        <v>76</v>
      </c>
      <c r="AO15" s="66" t="s">
        <v>76</v>
      </c>
      <c r="AP15" s="50" t="s">
        <v>69</v>
      </c>
    </row>
    <row r="16" spans="1:55" s="1" customFormat="1" ht="47.25" x14ac:dyDescent="0.25">
      <c r="A16" s="47" t="s">
        <v>82</v>
      </c>
      <c r="B16" s="48" t="s">
        <v>83</v>
      </c>
      <c r="C16" s="29" t="s">
        <v>79</v>
      </c>
      <c r="D16" s="66" t="s">
        <v>76</v>
      </c>
      <c r="E16" s="66" t="s">
        <v>76</v>
      </c>
      <c r="F16" s="66" t="s">
        <v>76</v>
      </c>
      <c r="G16" s="66" t="s">
        <v>76</v>
      </c>
      <c r="H16" s="66" t="s">
        <v>76</v>
      </c>
      <c r="I16" s="66" t="s">
        <v>76</v>
      </c>
      <c r="J16" s="66" t="s">
        <v>76</v>
      </c>
      <c r="K16" s="66" t="s">
        <v>76</v>
      </c>
      <c r="L16" s="66" t="s">
        <v>76</v>
      </c>
      <c r="M16" s="66" t="s">
        <v>76</v>
      </c>
      <c r="N16" s="66" t="s">
        <v>76</v>
      </c>
      <c r="O16" s="66" t="s">
        <v>76</v>
      </c>
      <c r="P16" s="66" t="s">
        <v>76</v>
      </c>
      <c r="Q16" s="66" t="s">
        <v>76</v>
      </c>
      <c r="R16" s="66" t="s">
        <v>76</v>
      </c>
      <c r="S16" s="66" t="s">
        <v>76</v>
      </c>
      <c r="T16" s="66" t="s">
        <v>76</v>
      </c>
      <c r="U16" s="66" t="s">
        <v>76</v>
      </c>
      <c r="V16" s="66" t="s">
        <v>76</v>
      </c>
      <c r="W16" s="66" t="s">
        <v>76</v>
      </c>
      <c r="X16" s="66" t="s">
        <v>76</v>
      </c>
      <c r="Y16" s="66" t="s">
        <v>76</v>
      </c>
      <c r="Z16" s="66" t="s">
        <v>76</v>
      </c>
      <c r="AA16" s="66" t="s">
        <v>76</v>
      </c>
      <c r="AB16" s="66" t="s">
        <v>76</v>
      </c>
      <c r="AC16" s="66" t="s">
        <v>76</v>
      </c>
      <c r="AD16" s="66" t="s">
        <v>76</v>
      </c>
      <c r="AE16" s="66" t="s">
        <v>76</v>
      </c>
      <c r="AF16" s="66" t="s">
        <v>76</v>
      </c>
      <c r="AG16" s="66" t="s">
        <v>76</v>
      </c>
      <c r="AH16" s="66" t="s">
        <v>76</v>
      </c>
      <c r="AI16" s="66" t="s">
        <v>76</v>
      </c>
      <c r="AJ16" s="66" t="s">
        <v>76</v>
      </c>
      <c r="AK16" s="66" t="s">
        <v>76</v>
      </c>
      <c r="AL16" s="66" t="s">
        <v>76</v>
      </c>
      <c r="AM16" s="66" t="s">
        <v>76</v>
      </c>
      <c r="AN16" s="66" t="s">
        <v>76</v>
      </c>
      <c r="AO16" s="66" t="s">
        <v>76</v>
      </c>
      <c r="AP16" s="50" t="s">
        <v>69</v>
      </c>
    </row>
    <row r="17" spans="1:42" s="1" customFormat="1" ht="31.5" x14ac:dyDescent="0.25">
      <c r="A17" s="47" t="s">
        <v>84</v>
      </c>
      <c r="B17" s="48" t="s">
        <v>85</v>
      </c>
      <c r="C17" s="29" t="s">
        <v>79</v>
      </c>
      <c r="D17" s="66" t="s">
        <v>76</v>
      </c>
      <c r="E17" s="66" t="s">
        <v>76</v>
      </c>
      <c r="F17" s="66" t="s">
        <v>76</v>
      </c>
      <c r="G17" s="66" t="s">
        <v>76</v>
      </c>
      <c r="H17" s="66" t="s">
        <v>76</v>
      </c>
      <c r="I17" s="66" t="s">
        <v>76</v>
      </c>
      <c r="J17" s="66" t="s">
        <v>76</v>
      </c>
      <c r="K17" s="66" t="s">
        <v>76</v>
      </c>
      <c r="L17" s="66" t="s">
        <v>76</v>
      </c>
      <c r="M17" s="66" t="s">
        <v>76</v>
      </c>
      <c r="N17" s="66" t="s">
        <v>76</v>
      </c>
      <c r="O17" s="66" t="s">
        <v>76</v>
      </c>
      <c r="P17" s="66" t="s">
        <v>76</v>
      </c>
      <c r="Q17" s="66" t="s">
        <v>76</v>
      </c>
      <c r="R17" s="66" t="s">
        <v>76</v>
      </c>
      <c r="S17" s="66" t="s">
        <v>76</v>
      </c>
      <c r="T17" s="66" t="s">
        <v>76</v>
      </c>
      <c r="U17" s="66" t="s">
        <v>76</v>
      </c>
      <c r="V17" s="66" t="s">
        <v>76</v>
      </c>
      <c r="W17" s="66" t="s">
        <v>76</v>
      </c>
      <c r="X17" s="66" t="s">
        <v>76</v>
      </c>
      <c r="Y17" s="66" t="s">
        <v>76</v>
      </c>
      <c r="Z17" s="66" t="s">
        <v>76</v>
      </c>
      <c r="AA17" s="66" t="s">
        <v>76</v>
      </c>
      <c r="AB17" s="66" t="s">
        <v>76</v>
      </c>
      <c r="AC17" s="66" t="s">
        <v>76</v>
      </c>
      <c r="AD17" s="66" t="s">
        <v>76</v>
      </c>
      <c r="AE17" s="66" t="s">
        <v>76</v>
      </c>
      <c r="AF17" s="66" t="s">
        <v>76</v>
      </c>
      <c r="AG17" s="66" t="s">
        <v>76</v>
      </c>
      <c r="AH17" s="66" t="s">
        <v>76</v>
      </c>
      <c r="AI17" s="66" t="s">
        <v>76</v>
      </c>
      <c r="AJ17" s="66" t="s">
        <v>76</v>
      </c>
      <c r="AK17" s="66" t="s">
        <v>76</v>
      </c>
      <c r="AL17" s="66" t="s">
        <v>76</v>
      </c>
      <c r="AM17" s="66" t="s">
        <v>76</v>
      </c>
      <c r="AN17" s="66" t="s">
        <v>76</v>
      </c>
      <c r="AO17" s="66" t="s">
        <v>76</v>
      </c>
      <c r="AP17" s="50" t="s">
        <v>69</v>
      </c>
    </row>
    <row r="18" spans="1:42" s="1" customFormat="1" ht="31.5" x14ac:dyDescent="0.25">
      <c r="A18" s="47" t="s">
        <v>86</v>
      </c>
      <c r="B18" s="48" t="s">
        <v>87</v>
      </c>
      <c r="C18" s="29" t="s">
        <v>79</v>
      </c>
      <c r="D18" s="66" t="s">
        <v>76</v>
      </c>
      <c r="E18" s="66" t="s">
        <v>76</v>
      </c>
      <c r="F18" s="66" t="s">
        <v>76</v>
      </c>
      <c r="G18" s="66" t="s">
        <v>76</v>
      </c>
      <c r="H18" s="66" t="s">
        <v>76</v>
      </c>
      <c r="I18" s="66" t="s">
        <v>76</v>
      </c>
      <c r="J18" s="66" t="s">
        <v>76</v>
      </c>
      <c r="K18" s="66" t="s">
        <v>76</v>
      </c>
      <c r="L18" s="66" t="s">
        <v>76</v>
      </c>
      <c r="M18" s="66" t="s">
        <v>76</v>
      </c>
      <c r="N18" s="66" t="s">
        <v>76</v>
      </c>
      <c r="O18" s="66" t="s">
        <v>76</v>
      </c>
      <c r="P18" s="66" t="s">
        <v>76</v>
      </c>
      <c r="Q18" s="66" t="s">
        <v>76</v>
      </c>
      <c r="R18" s="66" t="s">
        <v>76</v>
      </c>
      <c r="S18" s="66" t="s">
        <v>76</v>
      </c>
      <c r="T18" s="66" t="s">
        <v>76</v>
      </c>
      <c r="U18" s="66" t="s">
        <v>76</v>
      </c>
      <c r="V18" s="66" t="s">
        <v>76</v>
      </c>
      <c r="W18" s="66" t="s">
        <v>76</v>
      </c>
      <c r="X18" s="66" t="s">
        <v>76</v>
      </c>
      <c r="Y18" s="66" t="s">
        <v>76</v>
      </c>
      <c r="Z18" s="66" t="s">
        <v>76</v>
      </c>
      <c r="AA18" s="66" t="s">
        <v>76</v>
      </c>
      <c r="AB18" s="66" t="s">
        <v>76</v>
      </c>
      <c r="AC18" s="66" t="s">
        <v>76</v>
      </c>
      <c r="AD18" s="66" t="s">
        <v>76</v>
      </c>
      <c r="AE18" s="66" t="s">
        <v>76</v>
      </c>
      <c r="AF18" s="66" t="s">
        <v>76</v>
      </c>
      <c r="AG18" s="66" t="s">
        <v>76</v>
      </c>
      <c r="AH18" s="66" t="s">
        <v>76</v>
      </c>
      <c r="AI18" s="66" t="s">
        <v>76</v>
      </c>
      <c r="AJ18" s="66" t="s">
        <v>76</v>
      </c>
      <c r="AK18" s="66" t="s">
        <v>76</v>
      </c>
      <c r="AL18" s="66" t="s">
        <v>76</v>
      </c>
      <c r="AM18" s="66" t="s">
        <v>76</v>
      </c>
      <c r="AN18" s="66" t="s">
        <v>76</v>
      </c>
      <c r="AO18" s="66" t="s">
        <v>76</v>
      </c>
      <c r="AP18" s="65" t="s">
        <v>69</v>
      </c>
    </row>
    <row r="19" spans="1:42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79</v>
      </c>
      <c r="D19" s="66">
        <f t="shared" ref="D19:AO19" si="2">D20</f>
        <v>0</v>
      </c>
      <c r="E19" s="66">
        <f t="shared" si="2"/>
        <v>48464</v>
      </c>
      <c r="F19" s="66">
        <f t="shared" si="2"/>
        <v>0</v>
      </c>
      <c r="G19" s="66">
        <f t="shared" si="2"/>
        <v>0</v>
      </c>
      <c r="H19" s="66">
        <f t="shared" si="2"/>
        <v>0</v>
      </c>
      <c r="I19" s="66">
        <f t="shared" si="2"/>
        <v>81497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14663</v>
      </c>
      <c r="N19" s="66">
        <f t="shared" si="2"/>
        <v>0</v>
      </c>
      <c r="O19" s="66">
        <f t="shared" si="2"/>
        <v>0</v>
      </c>
      <c r="P19" s="66">
        <f t="shared" si="2"/>
        <v>15946</v>
      </c>
      <c r="Q19" s="66">
        <f t="shared" si="2"/>
        <v>0</v>
      </c>
      <c r="R19" s="66">
        <f t="shared" si="2"/>
        <v>0</v>
      </c>
      <c r="S19" s="66">
        <f t="shared" si="2"/>
        <v>16075</v>
      </c>
      <c r="T19" s="66">
        <f t="shared" si="2"/>
        <v>0</v>
      </c>
      <c r="U19" s="66">
        <f t="shared" si="2"/>
        <v>0</v>
      </c>
      <c r="V19" s="66">
        <f t="shared" si="2"/>
        <v>17918</v>
      </c>
      <c r="W19" s="66">
        <f t="shared" si="2"/>
        <v>0</v>
      </c>
      <c r="X19" s="66">
        <f t="shared" si="2"/>
        <v>0</v>
      </c>
      <c r="Y19" s="66">
        <f t="shared" si="2"/>
        <v>17726</v>
      </c>
      <c r="Z19" s="66">
        <f t="shared" si="2"/>
        <v>0</v>
      </c>
      <c r="AA19" s="66">
        <f t="shared" si="2"/>
        <v>0</v>
      </c>
      <c r="AB19" s="66">
        <f t="shared" si="2"/>
        <v>20144</v>
      </c>
      <c r="AC19" s="66">
        <f t="shared" si="2"/>
        <v>0</v>
      </c>
      <c r="AD19" s="66">
        <f t="shared" si="2"/>
        <v>0</v>
      </c>
      <c r="AE19" s="66">
        <f t="shared" si="2"/>
        <v>21189</v>
      </c>
      <c r="AF19" s="66">
        <f t="shared" si="2"/>
        <v>0</v>
      </c>
      <c r="AG19" s="66">
        <f t="shared" si="2"/>
        <v>0</v>
      </c>
      <c r="AH19" s="66">
        <f t="shared" si="2"/>
        <v>22246</v>
      </c>
      <c r="AI19" s="66">
        <f t="shared" si="2"/>
        <v>0</v>
      </c>
      <c r="AJ19" s="66">
        <f t="shared" si="2"/>
        <v>0</v>
      </c>
      <c r="AK19" s="66">
        <f t="shared" si="2"/>
        <v>48464</v>
      </c>
      <c r="AL19" s="66">
        <f t="shared" si="2"/>
        <v>0</v>
      </c>
      <c r="AM19" s="66">
        <f t="shared" si="2"/>
        <v>0</v>
      </c>
      <c r="AN19" s="66">
        <f t="shared" si="2"/>
        <v>81497</v>
      </c>
      <c r="AO19" s="66">
        <f t="shared" si="2"/>
        <v>0</v>
      </c>
      <c r="AP19" s="65" t="s">
        <v>69</v>
      </c>
    </row>
    <row r="20" spans="1:42" s="1" customFormat="1" ht="47.25" x14ac:dyDescent="0.25">
      <c r="A20" s="1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79</v>
      </c>
      <c r="D20" s="67">
        <f t="shared" ref="D20:AO20" si="3">SUM(D22)</f>
        <v>0</v>
      </c>
      <c r="E20" s="67">
        <f t="shared" si="3"/>
        <v>48464</v>
      </c>
      <c r="F20" s="67">
        <f t="shared" si="3"/>
        <v>0</v>
      </c>
      <c r="G20" s="67">
        <f t="shared" si="3"/>
        <v>0</v>
      </c>
      <c r="H20" s="67">
        <f t="shared" si="3"/>
        <v>0</v>
      </c>
      <c r="I20" s="67">
        <f t="shared" si="3"/>
        <v>81497</v>
      </c>
      <c r="J20" s="67">
        <f t="shared" si="3"/>
        <v>0</v>
      </c>
      <c r="K20" s="67">
        <f t="shared" si="3"/>
        <v>0</v>
      </c>
      <c r="L20" s="67">
        <f t="shared" si="3"/>
        <v>0</v>
      </c>
      <c r="M20" s="67">
        <f t="shared" si="3"/>
        <v>14663</v>
      </c>
      <c r="N20" s="67">
        <f t="shared" si="3"/>
        <v>0</v>
      </c>
      <c r="O20" s="67">
        <f t="shared" si="3"/>
        <v>0</v>
      </c>
      <c r="P20" s="67">
        <f t="shared" si="3"/>
        <v>15946</v>
      </c>
      <c r="Q20" s="67">
        <f t="shared" si="3"/>
        <v>0</v>
      </c>
      <c r="R20" s="67">
        <f t="shared" si="3"/>
        <v>0</v>
      </c>
      <c r="S20" s="67">
        <f t="shared" si="3"/>
        <v>16075</v>
      </c>
      <c r="T20" s="67">
        <f t="shared" si="3"/>
        <v>0</v>
      </c>
      <c r="U20" s="67">
        <f t="shared" si="3"/>
        <v>0</v>
      </c>
      <c r="V20" s="67">
        <f t="shared" si="3"/>
        <v>17918</v>
      </c>
      <c r="W20" s="67">
        <f t="shared" si="3"/>
        <v>0</v>
      </c>
      <c r="X20" s="67">
        <f t="shared" si="3"/>
        <v>0</v>
      </c>
      <c r="Y20" s="67">
        <f t="shared" si="3"/>
        <v>17726</v>
      </c>
      <c r="Z20" s="67">
        <f t="shared" si="3"/>
        <v>0</v>
      </c>
      <c r="AA20" s="67">
        <f t="shared" si="3"/>
        <v>0</v>
      </c>
      <c r="AB20" s="67">
        <f t="shared" si="3"/>
        <v>20144</v>
      </c>
      <c r="AC20" s="67">
        <f t="shared" si="3"/>
        <v>0</v>
      </c>
      <c r="AD20" s="67">
        <f t="shared" si="3"/>
        <v>0</v>
      </c>
      <c r="AE20" s="67">
        <f t="shared" si="3"/>
        <v>21189</v>
      </c>
      <c r="AF20" s="67">
        <f t="shared" si="3"/>
        <v>0</v>
      </c>
      <c r="AG20" s="67">
        <f t="shared" si="3"/>
        <v>0</v>
      </c>
      <c r="AH20" s="67">
        <f t="shared" si="3"/>
        <v>22246</v>
      </c>
      <c r="AI20" s="67">
        <f t="shared" si="3"/>
        <v>0</v>
      </c>
      <c r="AJ20" s="67">
        <f t="shared" si="3"/>
        <v>0</v>
      </c>
      <c r="AK20" s="67">
        <f t="shared" si="3"/>
        <v>48464</v>
      </c>
      <c r="AL20" s="67">
        <f t="shared" si="3"/>
        <v>0</v>
      </c>
      <c r="AM20" s="67">
        <f t="shared" si="3"/>
        <v>0</v>
      </c>
      <c r="AN20" s="67">
        <f t="shared" si="3"/>
        <v>81497</v>
      </c>
      <c r="AO20" s="67">
        <f t="shared" si="3"/>
        <v>0</v>
      </c>
      <c r="AP20" s="65" t="s">
        <v>69</v>
      </c>
    </row>
    <row r="21" spans="1:42" s="1" customFormat="1" ht="31.5" x14ac:dyDescent="0.25">
      <c r="A21" s="17" t="str">
        <f>'1'!A20</f>
        <v>67.1.1</v>
      </c>
      <c r="B21" s="48" t="str">
        <f>'1'!B20</f>
        <v>Установка приборов учета, всего, в том числе:</v>
      </c>
      <c r="C21" s="29" t="s">
        <v>79</v>
      </c>
      <c r="D21" s="67" t="s">
        <v>76</v>
      </c>
      <c r="E21" s="67" t="s">
        <v>76</v>
      </c>
      <c r="F21" s="67" t="s">
        <v>76</v>
      </c>
      <c r="G21" s="67" t="s">
        <v>76</v>
      </c>
      <c r="H21" s="67" t="s">
        <v>76</v>
      </c>
      <c r="I21" s="67" t="s">
        <v>76</v>
      </c>
      <c r="J21" s="67" t="s">
        <v>76</v>
      </c>
      <c r="K21" s="67" t="s">
        <v>76</v>
      </c>
      <c r="L21" s="67" t="s">
        <v>76</v>
      </c>
      <c r="M21" s="67" t="s">
        <v>76</v>
      </c>
      <c r="N21" s="67" t="s">
        <v>76</v>
      </c>
      <c r="O21" s="67" t="s">
        <v>76</v>
      </c>
      <c r="P21" s="67" t="s">
        <v>76</v>
      </c>
      <c r="Q21" s="67" t="s">
        <v>76</v>
      </c>
      <c r="R21" s="67" t="s">
        <v>76</v>
      </c>
      <c r="S21" s="67" t="s">
        <v>76</v>
      </c>
      <c r="T21" s="67" t="s">
        <v>76</v>
      </c>
      <c r="U21" s="67" t="s">
        <v>76</v>
      </c>
      <c r="V21" s="67" t="s">
        <v>76</v>
      </c>
      <c r="W21" s="67" t="s">
        <v>76</v>
      </c>
      <c r="X21" s="67" t="s">
        <v>76</v>
      </c>
      <c r="Y21" s="67" t="s">
        <v>76</v>
      </c>
      <c r="Z21" s="67" t="s">
        <v>76</v>
      </c>
      <c r="AA21" s="67" t="s">
        <v>76</v>
      </c>
      <c r="AB21" s="67" t="s">
        <v>76</v>
      </c>
      <c r="AC21" s="67" t="s">
        <v>76</v>
      </c>
      <c r="AD21" s="67" t="s">
        <v>76</v>
      </c>
      <c r="AE21" s="67" t="s">
        <v>76</v>
      </c>
      <c r="AF21" s="67" t="s">
        <v>76</v>
      </c>
      <c r="AG21" s="67" t="s">
        <v>76</v>
      </c>
      <c r="AH21" s="67" t="s">
        <v>76</v>
      </c>
      <c r="AI21" s="67" t="s">
        <v>76</v>
      </c>
      <c r="AJ21" s="67" t="s">
        <v>76</v>
      </c>
      <c r="AK21" s="67" t="s">
        <v>76</v>
      </c>
      <c r="AL21" s="67" t="s">
        <v>76</v>
      </c>
      <c r="AM21" s="67" t="s">
        <v>76</v>
      </c>
      <c r="AN21" s="67" t="s">
        <v>76</v>
      </c>
      <c r="AO21" s="67" t="s">
        <v>76</v>
      </c>
      <c r="AP21" s="65" t="s">
        <v>69</v>
      </c>
    </row>
    <row r="22" spans="1:42" s="1" customFormat="1" ht="47.25" x14ac:dyDescent="0.25">
      <c r="A22" s="1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79</v>
      </c>
      <c r="D22" s="67">
        <f t="shared" ref="D22:AO22" si="4">D23</f>
        <v>0</v>
      </c>
      <c r="E22" s="67">
        <f t="shared" si="4"/>
        <v>48464</v>
      </c>
      <c r="F22" s="67">
        <f t="shared" si="4"/>
        <v>0</v>
      </c>
      <c r="G22" s="67">
        <f t="shared" si="4"/>
        <v>0</v>
      </c>
      <c r="H22" s="67">
        <f t="shared" si="4"/>
        <v>0</v>
      </c>
      <c r="I22" s="67">
        <f t="shared" si="4"/>
        <v>81497</v>
      </c>
      <c r="J22" s="67">
        <f t="shared" si="4"/>
        <v>0</v>
      </c>
      <c r="K22" s="67">
        <f t="shared" si="4"/>
        <v>0</v>
      </c>
      <c r="L22" s="67">
        <f t="shared" si="4"/>
        <v>0</v>
      </c>
      <c r="M22" s="67">
        <f t="shared" si="4"/>
        <v>14663</v>
      </c>
      <c r="N22" s="67">
        <f t="shared" si="4"/>
        <v>0</v>
      </c>
      <c r="O22" s="67">
        <f t="shared" si="4"/>
        <v>0</v>
      </c>
      <c r="P22" s="67">
        <f t="shared" si="4"/>
        <v>15946</v>
      </c>
      <c r="Q22" s="67">
        <f t="shared" si="4"/>
        <v>0</v>
      </c>
      <c r="R22" s="67">
        <f t="shared" si="4"/>
        <v>0</v>
      </c>
      <c r="S22" s="67">
        <f t="shared" si="4"/>
        <v>16075</v>
      </c>
      <c r="T22" s="67">
        <f t="shared" si="4"/>
        <v>0</v>
      </c>
      <c r="U22" s="67">
        <f t="shared" si="4"/>
        <v>0</v>
      </c>
      <c r="V22" s="67">
        <f t="shared" si="4"/>
        <v>17918</v>
      </c>
      <c r="W22" s="67">
        <f t="shared" si="4"/>
        <v>0</v>
      </c>
      <c r="X22" s="67">
        <f t="shared" si="4"/>
        <v>0</v>
      </c>
      <c r="Y22" s="67">
        <f t="shared" si="4"/>
        <v>17726</v>
      </c>
      <c r="Z22" s="67">
        <f t="shared" si="4"/>
        <v>0</v>
      </c>
      <c r="AA22" s="67">
        <f t="shared" si="4"/>
        <v>0</v>
      </c>
      <c r="AB22" s="67">
        <f t="shared" si="4"/>
        <v>20144</v>
      </c>
      <c r="AC22" s="67">
        <f t="shared" si="4"/>
        <v>0</v>
      </c>
      <c r="AD22" s="67">
        <f t="shared" si="4"/>
        <v>0</v>
      </c>
      <c r="AE22" s="67">
        <f t="shared" si="4"/>
        <v>21189</v>
      </c>
      <c r="AF22" s="67">
        <f t="shared" si="4"/>
        <v>0</v>
      </c>
      <c r="AG22" s="67">
        <f t="shared" si="4"/>
        <v>0</v>
      </c>
      <c r="AH22" s="67">
        <f t="shared" si="4"/>
        <v>22246</v>
      </c>
      <c r="AI22" s="67">
        <f t="shared" si="4"/>
        <v>0</v>
      </c>
      <c r="AJ22" s="67">
        <f t="shared" si="4"/>
        <v>0</v>
      </c>
      <c r="AK22" s="67">
        <f t="shared" si="4"/>
        <v>48464</v>
      </c>
      <c r="AL22" s="67">
        <f t="shared" si="4"/>
        <v>0</v>
      </c>
      <c r="AM22" s="67">
        <f t="shared" si="4"/>
        <v>0</v>
      </c>
      <c r="AN22" s="67">
        <f t="shared" si="4"/>
        <v>81497</v>
      </c>
      <c r="AO22" s="67">
        <f t="shared" si="4"/>
        <v>0</v>
      </c>
      <c r="AP22" s="65" t="s">
        <v>69</v>
      </c>
    </row>
    <row r="23" spans="1:42" s="1" customFormat="1" ht="47.25" x14ac:dyDescent="0.25">
      <c r="A23" s="16" t="str">
        <f>'1'!A22</f>
        <v>67.1.2</v>
      </c>
      <c r="B23" s="61" t="str">
        <f>'1'!B22</f>
        <v xml:space="preserve">Оборудование многоквартирных жилых домов интеллектуальной системой учета </v>
      </c>
      <c r="C23" s="16" t="str">
        <f>'1'!C22</f>
        <v>N_S01</v>
      </c>
      <c r="D23" s="68">
        <f t="shared" ref="D23" si="5">AJ23</f>
        <v>0</v>
      </c>
      <c r="E23" s="68">
        <f>AK23</f>
        <v>48464</v>
      </c>
      <c r="F23" s="68">
        <v>0</v>
      </c>
      <c r="G23" s="68">
        <v>0</v>
      </c>
      <c r="H23" s="68">
        <v>0</v>
      </c>
      <c r="I23" s="68">
        <f>AN23</f>
        <v>81497</v>
      </c>
      <c r="J23" s="68">
        <v>0</v>
      </c>
      <c r="K23" s="68">
        <v>0</v>
      </c>
      <c r="L23" s="68">
        <v>0</v>
      </c>
      <c r="M23" s="68">
        <v>14663</v>
      </c>
      <c r="N23" s="68">
        <v>0</v>
      </c>
      <c r="O23" s="68">
        <v>0</v>
      </c>
      <c r="P23" s="68">
        <v>15946</v>
      </c>
      <c r="Q23" s="68">
        <v>0</v>
      </c>
      <c r="R23" s="68">
        <v>0</v>
      </c>
      <c r="S23" s="68">
        <v>16075</v>
      </c>
      <c r="T23" s="68">
        <v>0</v>
      </c>
      <c r="U23" s="68">
        <v>0</v>
      </c>
      <c r="V23" s="68">
        <v>17918</v>
      </c>
      <c r="W23" s="68">
        <v>0</v>
      </c>
      <c r="X23" s="68">
        <v>0</v>
      </c>
      <c r="Y23" s="68">
        <v>17726</v>
      </c>
      <c r="Z23" s="68">
        <v>0</v>
      </c>
      <c r="AA23" s="68">
        <v>0</v>
      </c>
      <c r="AB23" s="68">
        <v>20144</v>
      </c>
      <c r="AC23" s="68">
        <v>0</v>
      </c>
      <c r="AD23" s="68">
        <v>0</v>
      </c>
      <c r="AE23" s="68">
        <v>21189</v>
      </c>
      <c r="AF23" s="68">
        <v>0</v>
      </c>
      <c r="AG23" s="68">
        <v>0</v>
      </c>
      <c r="AH23" s="68">
        <v>22246</v>
      </c>
      <c r="AI23" s="68">
        <v>0</v>
      </c>
      <c r="AJ23" s="68">
        <f t="shared" ref="AJ23" si="6">L23+R23+X23</f>
        <v>0</v>
      </c>
      <c r="AK23" s="68">
        <f>M23+S23+Y23</f>
        <v>48464</v>
      </c>
      <c r="AL23" s="68">
        <f t="shared" ref="AL23" si="7">N23+T23+Z23</f>
        <v>0</v>
      </c>
      <c r="AM23" s="68">
        <f>U23+AA23+AD23+AG23</f>
        <v>0</v>
      </c>
      <c r="AN23" s="68">
        <f>V23+AB23+AE23+AH23</f>
        <v>81497</v>
      </c>
      <c r="AO23" s="68">
        <f>W23+AC23+AF23+AI23</f>
        <v>0</v>
      </c>
      <c r="AP23" s="65" t="s">
        <v>69</v>
      </c>
    </row>
    <row r="24" spans="1:42" s="1" customFormat="1" hidden="1" x14ac:dyDescent="0.25">
      <c r="A24" s="17"/>
      <c r="B24" s="48"/>
      <c r="C24" s="2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5"/>
    </row>
    <row r="25" spans="1:42" s="112" customFormat="1" hidden="1" x14ac:dyDescent="0.25">
      <c r="A25" s="16"/>
      <c r="B25" s="61"/>
      <c r="C25" s="16"/>
      <c r="D25" s="115"/>
      <c r="E25" s="115"/>
      <c r="F25" s="115"/>
      <c r="G25" s="115"/>
      <c r="H25" s="68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68"/>
      <c r="AN25" s="68"/>
      <c r="AO25" s="68"/>
      <c r="AP25" s="116"/>
    </row>
    <row r="26" spans="1:42" x14ac:dyDescent="0.25"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</row>
    <row r="27" spans="1:42" x14ac:dyDescent="0.25">
      <c r="AB27" s="112" t="s">
        <v>363</v>
      </c>
      <c r="AC27" s="1"/>
      <c r="AD27" s="1"/>
      <c r="AE27" s="1"/>
      <c r="AF27" s="1"/>
      <c r="AG27" s="1"/>
      <c r="AH27" s="1"/>
      <c r="AI27" s="1"/>
      <c r="AJ27" s="112" t="s">
        <v>365</v>
      </c>
      <c r="AK27" s="111"/>
      <c r="AL27" s="111"/>
    </row>
    <row r="28" spans="1:42" x14ac:dyDescent="0.25">
      <c r="AB28" s="112" t="s">
        <v>364</v>
      </c>
      <c r="AC28" s="1"/>
      <c r="AD28" s="1"/>
      <c r="AE28" s="1"/>
      <c r="AF28" s="1"/>
      <c r="AG28" s="1"/>
      <c r="AH28" s="1"/>
      <c r="AI28" s="1"/>
      <c r="AJ28" s="1"/>
      <c r="AK28" s="111"/>
      <c r="AL28" s="111"/>
    </row>
    <row r="31" spans="1:42" x14ac:dyDescent="0.25">
      <c r="AM31" s="70"/>
      <c r="AN31" s="70"/>
    </row>
  </sheetData>
  <mergeCells count="27">
    <mergeCell ref="AG10:AI10"/>
    <mergeCell ref="AJ10:AL10"/>
    <mergeCell ref="U10:W10"/>
    <mergeCell ref="X10:Z10"/>
    <mergeCell ref="AA10:AC10"/>
    <mergeCell ref="AD10:AF10"/>
    <mergeCell ref="D10:G10"/>
    <mergeCell ref="H10:K10"/>
    <mergeCell ref="L10:N10"/>
    <mergeCell ref="O10:Q10"/>
    <mergeCell ref="R10:T10"/>
    <mergeCell ref="A1:AP1"/>
    <mergeCell ref="A2:AP2"/>
    <mergeCell ref="A7:AP7"/>
    <mergeCell ref="A8:A11"/>
    <mergeCell ref="B8:B11"/>
    <mergeCell ref="C8:C11"/>
    <mergeCell ref="D8:K9"/>
    <mergeCell ref="L8:Q9"/>
    <mergeCell ref="R8:AO8"/>
    <mergeCell ref="AP8:AP11"/>
    <mergeCell ref="R9:W9"/>
    <mergeCell ref="X9:AC9"/>
    <mergeCell ref="AM10:AO10"/>
    <mergeCell ref="AD9:AF9"/>
    <mergeCell ref="AG9:AI9"/>
    <mergeCell ref="AJ9:AO9"/>
  </mergeCells>
  <pageMargins left="0.43307086614173229" right="0.31496062992125984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1" manualBreakCount="1">
    <brk id="23" max="3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O25"/>
  <sheetViews>
    <sheetView zoomScale="80" zoomScaleNormal="80" zoomScaleSheetLayoutView="8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A26" sqref="A26"/>
    </sheetView>
  </sheetViews>
  <sheetFormatPr defaultRowHeight="15" x14ac:dyDescent="0.25"/>
  <cols>
    <col min="1" max="1" width="14.25" style="73" customWidth="1"/>
    <col min="2" max="2" width="26.125" style="72" customWidth="1"/>
    <col min="3" max="3" width="13.625" style="72" customWidth="1"/>
    <col min="4" max="4" width="16" style="72" customWidth="1"/>
    <col min="5" max="5" width="15.75" style="72" customWidth="1"/>
    <col min="6" max="6" width="16.75" style="72" customWidth="1"/>
    <col min="7" max="7" width="19.125" style="72" customWidth="1"/>
    <col min="8" max="8" width="18" style="72" customWidth="1"/>
    <col min="9" max="9" width="16.75" style="72" customWidth="1"/>
    <col min="10" max="10" width="18.25" style="72" customWidth="1"/>
    <col min="11" max="11" width="20" style="72" customWidth="1"/>
    <col min="12" max="12" width="17.375" style="72" customWidth="1"/>
    <col min="13" max="13" width="17.125" style="72" customWidth="1"/>
    <col min="14" max="14" width="16.375" style="72" customWidth="1"/>
    <col min="15" max="15" width="13.625" style="72" customWidth="1"/>
    <col min="16" max="16" width="11.75" style="72" customWidth="1"/>
    <col min="17" max="17" width="22.75" style="89" customWidth="1"/>
    <col min="18" max="18" width="19.625" style="71" customWidth="1"/>
    <col min="19" max="19" width="15.125" style="71" customWidth="1"/>
    <col min="20" max="20" width="22.25" style="71" customWidth="1"/>
    <col min="21" max="21" width="23.625" style="71" customWidth="1"/>
    <col min="22" max="22" width="6.875" style="72" bestFit="1" customWidth="1"/>
    <col min="23" max="23" width="6.625" style="72" customWidth="1"/>
    <col min="24" max="24" width="8.125" style="72" customWidth="1"/>
    <col min="25" max="25" width="12.125" style="72" customWidth="1"/>
    <col min="26" max="254" width="9" style="73"/>
    <col min="255" max="255" width="3.875" style="73" bestFit="1" customWidth="1"/>
    <col min="256" max="256" width="16" style="73" bestFit="1" customWidth="1"/>
    <col min="257" max="257" width="16.625" style="73" bestFit="1" customWidth="1"/>
    <col min="258" max="258" width="13.5" style="73" bestFit="1" customWidth="1"/>
    <col min="259" max="260" width="10.875" style="73" bestFit="1" customWidth="1"/>
    <col min="261" max="261" width="6.25" style="73" bestFit="1" customWidth="1"/>
    <col min="262" max="262" width="8.875" style="73" bestFit="1" customWidth="1"/>
    <col min="263" max="263" width="13.875" style="73" bestFit="1" customWidth="1"/>
    <col min="264" max="264" width="13.25" style="73" bestFit="1" customWidth="1"/>
    <col min="265" max="265" width="16" style="73" bestFit="1" customWidth="1"/>
    <col min="266" max="266" width="11.625" style="73" bestFit="1" customWidth="1"/>
    <col min="267" max="267" width="16.875" style="73" customWidth="1"/>
    <col min="268" max="268" width="13.25" style="73" customWidth="1"/>
    <col min="269" max="269" width="18.375" style="73" bestFit="1" customWidth="1"/>
    <col min="270" max="270" width="15" style="73" bestFit="1" customWidth="1"/>
    <col min="271" max="271" width="14.75" style="73" bestFit="1" customWidth="1"/>
    <col min="272" max="272" width="14.625" style="73" bestFit="1" customWidth="1"/>
    <col min="273" max="273" width="13.75" style="73" bestFit="1" customWidth="1"/>
    <col min="274" max="274" width="14.25" style="73" bestFit="1" customWidth="1"/>
    <col min="275" max="275" width="15.125" style="73" customWidth="1"/>
    <col min="276" max="276" width="20.5" style="73" bestFit="1" customWidth="1"/>
    <col min="277" max="277" width="27.875" style="73" bestFit="1" customWidth="1"/>
    <col min="278" max="278" width="6.875" style="73" bestFit="1" customWidth="1"/>
    <col min="279" max="279" width="5" style="73" bestFit="1" customWidth="1"/>
    <col min="280" max="280" width="8" style="73" bestFit="1" customWidth="1"/>
    <col min="281" max="281" width="11.875" style="73" bestFit="1" customWidth="1"/>
    <col min="282" max="510" width="9" style="73"/>
    <col min="511" max="511" width="3.875" style="73" bestFit="1" customWidth="1"/>
    <col min="512" max="512" width="16" style="73" bestFit="1" customWidth="1"/>
    <col min="513" max="513" width="16.625" style="73" bestFit="1" customWidth="1"/>
    <col min="514" max="514" width="13.5" style="73" bestFit="1" customWidth="1"/>
    <col min="515" max="516" width="10.875" style="73" bestFit="1" customWidth="1"/>
    <col min="517" max="517" width="6.25" style="73" bestFit="1" customWidth="1"/>
    <col min="518" max="518" width="8.875" style="73" bestFit="1" customWidth="1"/>
    <col min="519" max="519" width="13.875" style="73" bestFit="1" customWidth="1"/>
    <col min="520" max="520" width="13.25" style="73" bestFit="1" customWidth="1"/>
    <col min="521" max="521" width="16" style="73" bestFit="1" customWidth="1"/>
    <col min="522" max="522" width="11.625" style="73" bestFit="1" customWidth="1"/>
    <col min="523" max="523" width="16.875" style="73" customWidth="1"/>
    <col min="524" max="524" width="13.25" style="73" customWidth="1"/>
    <col min="525" max="525" width="18.375" style="73" bestFit="1" customWidth="1"/>
    <col min="526" max="526" width="15" style="73" bestFit="1" customWidth="1"/>
    <col min="527" max="527" width="14.75" style="73" bestFit="1" customWidth="1"/>
    <col min="528" max="528" width="14.625" style="73" bestFit="1" customWidth="1"/>
    <col min="529" max="529" width="13.75" style="73" bestFit="1" customWidth="1"/>
    <col min="530" max="530" width="14.25" style="73" bestFit="1" customWidth="1"/>
    <col min="531" max="531" width="15.125" style="73" customWidth="1"/>
    <col min="532" max="532" width="20.5" style="73" bestFit="1" customWidth="1"/>
    <col min="533" max="533" width="27.875" style="73" bestFit="1" customWidth="1"/>
    <col min="534" max="534" width="6.875" style="73" bestFit="1" customWidth="1"/>
    <col min="535" max="535" width="5" style="73" bestFit="1" customWidth="1"/>
    <col min="536" max="536" width="8" style="73" bestFit="1" customWidth="1"/>
    <col min="537" max="537" width="11.875" style="73" bestFit="1" customWidth="1"/>
    <col min="538" max="766" width="9" style="73"/>
    <col min="767" max="767" width="3.875" style="73" bestFit="1" customWidth="1"/>
    <col min="768" max="768" width="16" style="73" bestFit="1" customWidth="1"/>
    <col min="769" max="769" width="16.625" style="73" bestFit="1" customWidth="1"/>
    <col min="770" max="770" width="13.5" style="73" bestFit="1" customWidth="1"/>
    <col min="771" max="772" width="10.875" style="73" bestFit="1" customWidth="1"/>
    <col min="773" max="773" width="6.25" style="73" bestFit="1" customWidth="1"/>
    <col min="774" max="774" width="8.875" style="73" bestFit="1" customWidth="1"/>
    <col min="775" max="775" width="13.875" style="73" bestFit="1" customWidth="1"/>
    <col min="776" max="776" width="13.25" style="73" bestFit="1" customWidth="1"/>
    <col min="777" max="777" width="16" style="73" bestFit="1" customWidth="1"/>
    <col min="778" max="778" width="11.625" style="73" bestFit="1" customWidth="1"/>
    <col min="779" max="779" width="16.875" style="73" customWidth="1"/>
    <col min="780" max="780" width="13.25" style="73" customWidth="1"/>
    <col min="781" max="781" width="18.375" style="73" bestFit="1" customWidth="1"/>
    <col min="782" max="782" width="15" style="73" bestFit="1" customWidth="1"/>
    <col min="783" max="783" width="14.75" style="73" bestFit="1" customWidth="1"/>
    <col min="784" max="784" width="14.625" style="73" bestFit="1" customWidth="1"/>
    <col min="785" max="785" width="13.75" style="73" bestFit="1" customWidth="1"/>
    <col min="786" max="786" width="14.25" style="73" bestFit="1" customWidth="1"/>
    <col min="787" max="787" width="15.125" style="73" customWidth="1"/>
    <col min="788" max="788" width="20.5" style="73" bestFit="1" customWidth="1"/>
    <col min="789" max="789" width="27.875" style="73" bestFit="1" customWidth="1"/>
    <col min="790" max="790" width="6.875" style="73" bestFit="1" customWidth="1"/>
    <col min="791" max="791" width="5" style="73" bestFit="1" customWidth="1"/>
    <col min="792" max="792" width="8" style="73" bestFit="1" customWidth="1"/>
    <col min="793" max="793" width="11.875" style="73" bestFit="1" customWidth="1"/>
    <col min="794" max="1022" width="9" style="73"/>
    <col min="1023" max="1023" width="3.875" style="73" bestFit="1" customWidth="1"/>
    <col min="1024" max="1024" width="16" style="73" bestFit="1" customWidth="1"/>
    <col min="1025" max="1025" width="16.625" style="73" bestFit="1" customWidth="1"/>
    <col min="1026" max="1026" width="13.5" style="73" bestFit="1" customWidth="1"/>
    <col min="1027" max="1028" width="10.875" style="73" bestFit="1" customWidth="1"/>
    <col min="1029" max="1029" width="6.25" style="73" bestFit="1" customWidth="1"/>
    <col min="1030" max="1030" width="8.875" style="73" bestFit="1" customWidth="1"/>
    <col min="1031" max="1031" width="13.875" style="73" bestFit="1" customWidth="1"/>
    <col min="1032" max="1032" width="13.25" style="73" bestFit="1" customWidth="1"/>
    <col min="1033" max="1033" width="16" style="73" bestFit="1" customWidth="1"/>
    <col min="1034" max="1034" width="11.625" style="73" bestFit="1" customWidth="1"/>
    <col min="1035" max="1035" width="16.875" style="73" customWidth="1"/>
    <col min="1036" max="1036" width="13.25" style="73" customWidth="1"/>
    <col min="1037" max="1037" width="18.375" style="73" bestFit="1" customWidth="1"/>
    <col min="1038" max="1038" width="15" style="73" bestFit="1" customWidth="1"/>
    <col min="1039" max="1039" width="14.75" style="73" bestFit="1" customWidth="1"/>
    <col min="1040" max="1040" width="14.625" style="73" bestFit="1" customWidth="1"/>
    <col min="1041" max="1041" width="13.75" style="73" bestFit="1" customWidth="1"/>
    <col min="1042" max="1042" width="14.25" style="73" bestFit="1" customWidth="1"/>
    <col min="1043" max="1043" width="15.125" style="73" customWidth="1"/>
    <col min="1044" max="1044" width="20.5" style="73" bestFit="1" customWidth="1"/>
    <col min="1045" max="1045" width="27.875" style="73" bestFit="1" customWidth="1"/>
    <col min="1046" max="1046" width="6.875" style="73" bestFit="1" customWidth="1"/>
    <col min="1047" max="1047" width="5" style="73" bestFit="1" customWidth="1"/>
    <col min="1048" max="1048" width="8" style="73" bestFit="1" customWidth="1"/>
    <col min="1049" max="1049" width="11.875" style="73" bestFit="1" customWidth="1"/>
    <col min="1050" max="1278" width="9" style="73"/>
    <col min="1279" max="1279" width="3.875" style="73" bestFit="1" customWidth="1"/>
    <col min="1280" max="1280" width="16" style="73" bestFit="1" customWidth="1"/>
    <col min="1281" max="1281" width="16.625" style="73" bestFit="1" customWidth="1"/>
    <col min="1282" max="1282" width="13.5" style="73" bestFit="1" customWidth="1"/>
    <col min="1283" max="1284" width="10.875" style="73" bestFit="1" customWidth="1"/>
    <col min="1285" max="1285" width="6.25" style="73" bestFit="1" customWidth="1"/>
    <col min="1286" max="1286" width="8.875" style="73" bestFit="1" customWidth="1"/>
    <col min="1287" max="1287" width="13.875" style="73" bestFit="1" customWidth="1"/>
    <col min="1288" max="1288" width="13.25" style="73" bestFit="1" customWidth="1"/>
    <col min="1289" max="1289" width="16" style="73" bestFit="1" customWidth="1"/>
    <col min="1290" max="1290" width="11.625" style="73" bestFit="1" customWidth="1"/>
    <col min="1291" max="1291" width="16.875" style="73" customWidth="1"/>
    <col min="1292" max="1292" width="13.25" style="73" customWidth="1"/>
    <col min="1293" max="1293" width="18.375" style="73" bestFit="1" customWidth="1"/>
    <col min="1294" max="1294" width="15" style="73" bestFit="1" customWidth="1"/>
    <col min="1295" max="1295" width="14.75" style="73" bestFit="1" customWidth="1"/>
    <col min="1296" max="1296" width="14.625" style="73" bestFit="1" customWidth="1"/>
    <col min="1297" max="1297" width="13.75" style="73" bestFit="1" customWidth="1"/>
    <col min="1298" max="1298" width="14.25" style="73" bestFit="1" customWidth="1"/>
    <col min="1299" max="1299" width="15.125" style="73" customWidth="1"/>
    <col min="1300" max="1300" width="20.5" style="73" bestFit="1" customWidth="1"/>
    <col min="1301" max="1301" width="27.875" style="73" bestFit="1" customWidth="1"/>
    <col min="1302" max="1302" width="6.875" style="73" bestFit="1" customWidth="1"/>
    <col min="1303" max="1303" width="5" style="73" bestFit="1" customWidth="1"/>
    <col min="1304" max="1304" width="8" style="73" bestFit="1" customWidth="1"/>
    <col min="1305" max="1305" width="11.875" style="73" bestFit="1" customWidth="1"/>
    <col min="1306" max="1534" width="9" style="73"/>
    <col min="1535" max="1535" width="3.875" style="73" bestFit="1" customWidth="1"/>
    <col min="1536" max="1536" width="16" style="73" bestFit="1" customWidth="1"/>
    <col min="1537" max="1537" width="16.625" style="73" bestFit="1" customWidth="1"/>
    <col min="1538" max="1538" width="13.5" style="73" bestFit="1" customWidth="1"/>
    <col min="1539" max="1540" width="10.875" style="73" bestFit="1" customWidth="1"/>
    <col min="1541" max="1541" width="6.25" style="73" bestFit="1" customWidth="1"/>
    <col min="1542" max="1542" width="8.875" style="73" bestFit="1" customWidth="1"/>
    <col min="1543" max="1543" width="13.875" style="73" bestFit="1" customWidth="1"/>
    <col min="1544" max="1544" width="13.25" style="73" bestFit="1" customWidth="1"/>
    <col min="1545" max="1545" width="16" style="73" bestFit="1" customWidth="1"/>
    <col min="1546" max="1546" width="11.625" style="73" bestFit="1" customWidth="1"/>
    <col min="1547" max="1547" width="16.875" style="73" customWidth="1"/>
    <col min="1548" max="1548" width="13.25" style="73" customWidth="1"/>
    <col min="1549" max="1549" width="18.375" style="73" bestFit="1" customWidth="1"/>
    <col min="1550" max="1550" width="15" style="73" bestFit="1" customWidth="1"/>
    <col min="1551" max="1551" width="14.75" style="73" bestFit="1" customWidth="1"/>
    <col min="1552" max="1552" width="14.625" style="73" bestFit="1" customWidth="1"/>
    <col min="1553" max="1553" width="13.75" style="73" bestFit="1" customWidth="1"/>
    <col min="1554" max="1554" width="14.25" style="73" bestFit="1" customWidth="1"/>
    <col min="1555" max="1555" width="15.125" style="73" customWidth="1"/>
    <col min="1556" max="1556" width="20.5" style="73" bestFit="1" customWidth="1"/>
    <col min="1557" max="1557" width="27.875" style="73" bestFit="1" customWidth="1"/>
    <col min="1558" max="1558" width="6.875" style="73" bestFit="1" customWidth="1"/>
    <col min="1559" max="1559" width="5" style="73" bestFit="1" customWidth="1"/>
    <col min="1560" max="1560" width="8" style="73" bestFit="1" customWidth="1"/>
    <col min="1561" max="1561" width="11.875" style="73" bestFit="1" customWidth="1"/>
    <col min="1562" max="1790" width="9" style="73"/>
    <col min="1791" max="1791" width="3.875" style="73" bestFit="1" customWidth="1"/>
    <col min="1792" max="1792" width="16" style="73" bestFit="1" customWidth="1"/>
    <col min="1793" max="1793" width="16.625" style="73" bestFit="1" customWidth="1"/>
    <col min="1794" max="1794" width="13.5" style="73" bestFit="1" customWidth="1"/>
    <col min="1795" max="1796" width="10.875" style="73" bestFit="1" customWidth="1"/>
    <col min="1797" max="1797" width="6.25" style="73" bestFit="1" customWidth="1"/>
    <col min="1798" max="1798" width="8.875" style="73" bestFit="1" customWidth="1"/>
    <col min="1799" max="1799" width="13.875" style="73" bestFit="1" customWidth="1"/>
    <col min="1800" max="1800" width="13.25" style="73" bestFit="1" customWidth="1"/>
    <col min="1801" max="1801" width="16" style="73" bestFit="1" customWidth="1"/>
    <col min="1802" max="1802" width="11.625" style="73" bestFit="1" customWidth="1"/>
    <col min="1803" max="1803" width="16.875" style="73" customWidth="1"/>
    <col min="1804" max="1804" width="13.25" style="73" customWidth="1"/>
    <col min="1805" max="1805" width="18.375" style="73" bestFit="1" customWidth="1"/>
    <col min="1806" max="1806" width="15" style="73" bestFit="1" customWidth="1"/>
    <col min="1807" max="1807" width="14.75" style="73" bestFit="1" customWidth="1"/>
    <col min="1808" max="1808" width="14.625" style="73" bestFit="1" customWidth="1"/>
    <col min="1809" max="1809" width="13.75" style="73" bestFit="1" customWidth="1"/>
    <col min="1810" max="1810" width="14.25" style="73" bestFit="1" customWidth="1"/>
    <col min="1811" max="1811" width="15.125" style="73" customWidth="1"/>
    <col min="1812" max="1812" width="20.5" style="73" bestFit="1" customWidth="1"/>
    <col min="1813" max="1813" width="27.875" style="73" bestFit="1" customWidth="1"/>
    <col min="1814" max="1814" width="6.875" style="73" bestFit="1" customWidth="1"/>
    <col min="1815" max="1815" width="5" style="73" bestFit="1" customWidth="1"/>
    <col min="1816" max="1816" width="8" style="73" bestFit="1" customWidth="1"/>
    <col min="1817" max="1817" width="11.875" style="73" bestFit="1" customWidth="1"/>
    <col min="1818" max="2046" width="9" style="73"/>
    <col min="2047" max="2047" width="3.875" style="73" bestFit="1" customWidth="1"/>
    <col min="2048" max="2048" width="16" style="73" bestFit="1" customWidth="1"/>
    <col min="2049" max="2049" width="16.625" style="73" bestFit="1" customWidth="1"/>
    <col min="2050" max="2050" width="13.5" style="73" bestFit="1" customWidth="1"/>
    <col min="2051" max="2052" width="10.875" style="73" bestFit="1" customWidth="1"/>
    <col min="2053" max="2053" width="6.25" style="73" bestFit="1" customWidth="1"/>
    <col min="2054" max="2054" width="8.875" style="73" bestFit="1" customWidth="1"/>
    <col min="2055" max="2055" width="13.875" style="73" bestFit="1" customWidth="1"/>
    <col min="2056" max="2056" width="13.25" style="73" bestFit="1" customWidth="1"/>
    <col min="2057" max="2057" width="16" style="73" bestFit="1" customWidth="1"/>
    <col min="2058" max="2058" width="11.625" style="73" bestFit="1" customWidth="1"/>
    <col min="2059" max="2059" width="16.875" style="73" customWidth="1"/>
    <col min="2060" max="2060" width="13.25" style="73" customWidth="1"/>
    <col min="2061" max="2061" width="18.375" style="73" bestFit="1" customWidth="1"/>
    <col min="2062" max="2062" width="15" style="73" bestFit="1" customWidth="1"/>
    <col min="2063" max="2063" width="14.75" style="73" bestFit="1" customWidth="1"/>
    <col min="2064" max="2064" width="14.625" style="73" bestFit="1" customWidth="1"/>
    <col min="2065" max="2065" width="13.75" style="73" bestFit="1" customWidth="1"/>
    <col min="2066" max="2066" width="14.25" style="73" bestFit="1" customWidth="1"/>
    <col min="2067" max="2067" width="15.125" style="73" customWidth="1"/>
    <col min="2068" max="2068" width="20.5" style="73" bestFit="1" customWidth="1"/>
    <col min="2069" max="2069" width="27.875" style="73" bestFit="1" customWidth="1"/>
    <col min="2070" max="2070" width="6.875" style="73" bestFit="1" customWidth="1"/>
    <col min="2071" max="2071" width="5" style="73" bestFit="1" customWidth="1"/>
    <col min="2072" max="2072" width="8" style="73" bestFit="1" customWidth="1"/>
    <col min="2073" max="2073" width="11.875" style="73" bestFit="1" customWidth="1"/>
    <col min="2074" max="2302" width="9" style="73"/>
    <col min="2303" max="2303" width="3.875" style="73" bestFit="1" customWidth="1"/>
    <col min="2304" max="2304" width="16" style="73" bestFit="1" customWidth="1"/>
    <col min="2305" max="2305" width="16.625" style="73" bestFit="1" customWidth="1"/>
    <col min="2306" max="2306" width="13.5" style="73" bestFit="1" customWidth="1"/>
    <col min="2307" max="2308" width="10.875" style="73" bestFit="1" customWidth="1"/>
    <col min="2309" max="2309" width="6.25" style="73" bestFit="1" customWidth="1"/>
    <col min="2310" max="2310" width="8.875" style="73" bestFit="1" customWidth="1"/>
    <col min="2311" max="2311" width="13.875" style="73" bestFit="1" customWidth="1"/>
    <col min="2312" max="2312" width="13.25" style="73" bestFit="1" customWidth="1"/>
    <col min="2313" max="2313" width="16" style="73" bestFit="1" customWidth="1"/>
    <col min="2314" max="2314" width="11.625" style="73" bestFit="1" customWidth="1"/>
    <col min="2315" max="2315" width="16.875" style="73" customWidth="1"/>
    <col min="2316" max="2316" width="13.25" style="73" customWidth="1"/>
    <col min="2317" max="2317" width="18.375" style="73" bestFit="1" customWidth="1"/>
    <col min="2318" max="2318" width="15" style="73" bestFit="1" customWidth="1"/>
    <col min="2319" max="2319" width="14.75" style="73" bestFit="1" customWidth="1"/>
    <col min="2320" max="2320" width="14.625" style="73" bestFit="1" customWidth="1"/>
    <col min="2321" max="2321" width="13.75" style="73" bestFit="1" customWidth="1"/>
    <col min="2322" max="2322" width="14.25" style="73" bestFit="1" customWidth="1"/>
    <col min="2323" max="2323" width="15.125" style="73" customWidth="1"/>
    <col min="2324" max="2324" width="20.5" style="73" bestFit="1" customWidth="1"/>
    <col min="2325" max="2325" width="27.875" style="73" bestFit="1" customWidth="1"/>
    <col min="2326" max="2326" width="6.875" style="73" bestFit="1" customWidth="1"/>
    <col min="2327" max="2327" width="5" style="73" bestFit="1" customWidth="1"/>
    <col min="2328" max="2328" width="8" style="73" bestFit="1" customWidth="1"/>
    <col min="2329" max="2329" width="11.875" style="73" bestFit="1" customWidth="1"/>
    <col min="2330" max="2558" width="9" style="73"/>
    <col min="2559" max="2559" width="3.875" style="73" bestFit="1" customWidth="1"/>
    <col min="2560" max="2560" width="16" style="73" bestFit="1" customWidth="1"/>
    <col min="2561" max="2561" width="16.625" style="73" bestFit="1" customWidth="1"/>
    <col min="2562" max="2562" width="13.5" style="73" bestFit="1" customWidth="1"/>
    <col min="2563" max="2564" width="10.875" style="73" bestFit="1" customWidth="1"/>
    <col min="2565" max="2565" width="6.25" style="73" bestFit="1" customWidth="1"/>
    <col min="2566" max="2566" width="8.875" style="73" bestFit="1" customWidth="1"/>
    <col min="2567" max="2567" width="13.875" style="73" bestFit="1" customWidth="1"/>
    <col min="2568" max="2568" width="13.25" style="73" bestFit="1" customWidth="1"/>
    <col min="2569" max="2569" width="16" style="73" bestFit="1" customWidth="1"/>
    <col min="2570" max="2570" width="11.625" style="73" bestFit="1" customWidth="1"/>
    <col min="2571" max="2571" width="16.875" style="73" customWidth="1"/>
    <col min="2572" max="2572" width="13.25" style="73" customWidth="1"/>
    <col min="2573" max="2573" width="18.375" style="73" bestFit="1" customWidth="1"/>
    <col min="2574" max="2574" width="15" style="73" bestFit="1" customWidth="1"/>
    <col min="2575" max="2575" width="14.75" style="73" bestFit="1" customWidth="1"/>
    <col min="2576" max="2576" width="14.625" style="73" bestFit="1" customWidth="1"/>
    <col min="2577" max="2577" width="13.75" style="73" bestFit="1" customWidth="1"/>
    <col min="2578" max="2578" width="14.25" style="73" bestFit="1" customWidth="1"/>
    <col min="2579" max="2579" width="15.125" style="73" customWidth="1"/>
    <col min="2580" max="2580" width="20.5" style="73" bestFit="1" customWidth="1"/>
    <col min="2581" max="2581" width="27.875" style="73" bestFit="1" customWidth="1"/>
    <col min="2582" max="2582" width="6.875" style="73" bestFit="1" customWidth="1"/>
    <col min="2583" max="2583" width="5" style="73" bestFit="1" customWidth="1"/>
    <col min="2584" max="2584" width="8" style="73" bestFit="1" customWidth="1"/>
    <col min="2585" max="2585" width="11.875" style="73" bestFit="1" customWidth="1"/>
    <col min="2586" max="2814" width="9" style="73"/>
    <col min="2815" max="2815" width="3.875" style="73" bestFit="1" customWidth="1"/>
    <col min="2816" max="2816" width="16" style="73" bestFit="1" customWidth="1"/>
    <col min="2817" max="2817" width="16.625" style="73" bestFit="1" customWidth="1"/>
    <col min="2818" max="2818" width="13.5" style="73" bestFit="1" customWidth="1"/>
    <col min="2819" max="2820" width="10.875" style="73" bestFit="1" customWidth="1"/>
    <col min="2821" max="2821" width="6.25" style="73" bestFit="1" customWidth="1"/>
    <col min="2822" max="2822" width="8.875" style="73" bestFit="1" customWidth="1"/>
    <col min="2823" max="2823" width="13.875" style="73" bestFit="1" customWidth="1"/>
    <col min="2824" max="2824" width="13.25" style="73" bestFit="1" customWidth="1"/>
    <col min="2825" max="2825" width="16" style="73" bestFit="1" customWidth="1"/>
    <col min="2826" max="2826" width="11.625" style="73" bestFit="1" customWidth="1"/>
    <col min="2827" max="2827" width="16.875" style="73" customWidth="1"/>
    <col min="2828" max="2828" width="13.25" style="73" customWidth="1"/>
    <col min="2829" max="2829" width="18.375" style="73" bestFit="1" customWidth="1"/>
    <col min="2830" max="2830" width="15" style="73" bestFit="1" customWidth="1"/>
    <col min="2831" max="2831" width="14.75" style="73" bestFit="1" customWidth="1"/>
    <col min="2832" max="2832" width="14.625" style="73" bestFit="1" customWidth="1"/>
    <col min="2833" max="2833" width="13.75" style="73" bestFit="1" customWidth="1"/>
    <col min="2834" max="2834" width="14.25" style="73" bestFit="1" customWidth="1"/>
    <col min="2835" max="2835" width="15.125" style="73" customWidth="1"/>
    <col min="2836" max="2836" width="20.5" style="73" bestFit="1" customWidth="1"/>
    <col min="2837" max="2837" width="27.875" style="73" bestFit="1" customWidth="1"/>
    <col min="2838" max="2838" width="6.875" style="73" bestFit="1" customWidth="1"/>
    <col min="2839" max="2839" width="5" style="73" bestFit="1" customWidth="1"/>
    <col min="2840" max="2840" width="8" style="73" bestFit="1" customWidth="1"/>
    <col min="2841" max="2841" width="11.875" style="73" bestFit="1" customWidth="1"/>
    <col min="2842" max="3070" width="9" style="73"/>
    <col min="3071" max="3071" width="3.875" style="73" bestFit="1" customWidth="1"/>
    <col min="3072" max="3072" width="16" style="73" bestFit="1" customWidth="1"/>
    <col min="3073" max="3073" width="16.625" style="73" bestFit="1" customWidth="1"/>
    <col min="3074" max="3074" width="13.5" style="73" bestFit="1" customWidth="1"/>
    <col min="3075" max="3076" width="10.875" style="73" bestFit="1" customWidth="1"/>
    <col min="3077" max="3077" width="6.25" style="73" bestFit="1" customWidth="1"/>
    <col min="3078" max="3078" width="8.875" style="73" bestFit="1" customWidth="1"/>
    <col min="3079" max="3079" width="13.875" style="73" bestFit="1" customWidth="1"/>
    <col min="3080" max="3080" width="13.25" style="73" bestFit="1" customWidth="1"/>
    <col min="3081" max="3081" width="16" style="73" bestFit="1" customWidth="1"/>
    <col min="3082" max="3082" width="11.625" style="73" bestFit="1" customWidth="1"/>
    <col min="3083" max="3083" width="16.875" style="73" customWidth="1"/>
    <col min="3084" max="3084" width="13.25" style="73" customWidth="1"/>
    <col min="3085" max="3085" width="18.375" style="73" bestFit="1" customWidth="1"/>
    <col min="3086" max="3086" width="15" style="73" bestFit="1" customWidth="1"/>
    <col min="3087" max="3087" width="14.75" style="73" bestFit="1" customWidth="1"/>
    <col min="3088" max="3088" width="14.625" style="73" bestFit="1" customWidth="1"/>
    <col min="3089" max="3089" width="13.75" style="73" bestFit="1" customWidth="1"/>
    <col min="3090" max="3090" width="14.25" style="73" bestFit="1" customWidth="1"/>
    <col min="3091" max="3091" width="15.125" style="73" customWidth="1"/>
    <col min="3092" max="3092" width="20.5" style="73" bestFit="1" customWidth="1"/>
    <col min="3093" max="3093" width="27.875" style="73" bestFit="1" customWidth="1"/>
    <col min="3094" max="3094" width="6.875" style="73" bestFit="1" customWidth="1"/>
    <col min="3095" max="3095" width="5" style="73" bestFit="1" customWidth="1"/>
    <col min="3096" max="3096" width="8" style="73" bestFit="1" customWidth="1"/>
    <col min="3097" max="3097" width="11.875" style="73" bestFit="1" customWidth="1"/>
    <col min="3098" max="3326" width="9" style="73"/>
    <col min="3327" max="3327" width="3.875" style="73" bestFit="1" customWidth="1"/>
    <col min="3328" max="3328" width="16" style="73" bestFit="1" customWidth="1"/>
    <col min="3329" max="3329" width="16.625" style="73" bestFit="1" customWidth="1"/>
    <col min="3330" max="3330" width="13.5" style="73" bestFit="1" customWidth="1"/>
    <col min="3331" max="3332" width="10.875" style="73" bestFit="1" customWidth="1"/>
    <col min="3333" max="3333" width="6.25" style="73" bestFit="1" customWidth="1"/>
    <col min="3334" max="3334" width="8.875" style="73" bestFit="1" customWidth="1"/>
    <col min="3335" max="3335" width="13.875" style="73" bestFit="1" customWidth="1"/>
    <col min="3336" max="3336" width="13.25" style="73" bestFit="1" customWidth="1"/>
    <col min="3337" max="3337" width="16" style="73" bestFit="1" customWidth="1"/>
    <col min="3338" max="3338" width="11.625" style="73" bestFit="1" customWidth="1"/>
    <col min="3339" max="3339" width="16.875" style="73" customWidth="1"/>
    <col min="3340" max="3340" width="13.25" style="73" customWidth="1"/>
    <col min="3341" max="3341" width="18.375" style="73" bestFit="1" customWidth="1"/>
    <col min="3342" max="3342" width="15" style="73" bestFit="1" customWidth="1"/>
    <col min="3343" max="3343" width="14.75" style="73" bestFit="1" customWidth="1"/>
    <col min="3344" max="3344" width="14.625" style="73" bestFit="1" customWidth="1"/>
    <col min="3345" max="3345" width="13.75" style="73" bestFit="1" customWidth="1"/>
    <col min="3346" max="3346" width="14.25" style="73" bestFit="1" customWidth="1"/>
    <col min="3347" max="3347" width="15.125" style="73" customWidth="1"/>
    <col min="3348" max="3348" width="20.5" style="73" bestFit="1" customWidth="1"/>
    <col min="3349" max="3349" width="27.875" style="73" bestFit="1" customWidth="1"/>
    <col min="3350" max="3350" width="6.875" style="73" bestFit="1" customWidth="1"/>
    <col min="3351" max="3351" width="5" style="73" bestFit="1" customWidth="1"/>
    <col min="3352" max="3352" width="8" style="73" bestFit="1" customWidth="1"/>
    <col min="3353" max="3353" width="11.875" style="73" bestFit="1" customWidth="1"/>
    <col min="3354" max="3582" width="9" style="73"/>
    <col min="3583" max="3583" width="3.875" style="73" bestFit="1" customWidth="1"/>
    <col min="3584" max="3584" width="16" style="73" bestFit="1" customWidth="1"/>
    <col min="3585" max="3585" width="16.625" style="73" bestFit="1" customWidth="1"/>
    <col min="3586" max="3586" width="13.5" style="73" bestFit="1" customWidth="1"/>
    <col min="3587" max="3588" width="10.875" style="73" bestFit="1" customWidth="1"/>
    <col min="3589" max="3589" width="6.25" style="73" bestFit="1" customWidth="1"/>
    <col min="3590" max="3590" width="8.875" style="73" bestFit="1" customWidth="1"/>
    <col min="3591" max="3591" width="13.875" style="73" bestFit="1" customWidth="1"/>
    <col min="3592" max="3592" width="13.25" style="73" bestFit="1" customWidth="1"/>
    <col min="3593" max="3593" width="16" style="73" bestFit="1" customWidth="1"/>
    <col min="3594" max="3594" width="11.625" style="73" bestFit="1" customWidth="1"/>
    <col min="3595" max="3595" width="16.875" style="73" customWidth="1"/>
    <col min="3596" max="3596" width="13.25" style="73" customWidth="1"/>
    <col min="3597" max="3597" width="18.375" style="73" bestFit="1" customWidth="1"/>
    <col min="3598" max="3598" width="15" style="73" bestFit="1" customWidth="1"/>
    <col min="3599" max="3599" width="14.75" style="73" bestFit="1" customWidth="1"/>
    <col min="3600" max="3600" width="14.625" style="73" bestFit="1" customWidth="1"/>
    <col min="3601" max="3601" width="13.75" style="73" bestFit="1" customWidth="1"/>
    <col min="3602" max="3602" width="14.25" style="73" bestFit="1" customWidth="1"/>
    <col min="3603" max="3603" width="15.125" style="73" customWidth="1"/>
    <col min="3604" max="3604" width="20.5" style="73" bestFit="1" customWidth="1"/>
    <col min="3605" max="3605" width="27.875" style="73" bestFit="1" customWidth="1"/>
    <col min="3606" max="3606" width="6.875" style="73" bestFit="1" customWidth="1"/>
    <col min="3607" max="3607" width="5" style="73" bestFit="1" customWidth="1"/>
    <col min="3608" max="3608" width="8" style="73" bestFit="1" customWidth="1"/>
    <col min="3609" max="3609" width="11.875" style="73" bestFit="1" customWidth="1"/>
    <col min="3610" max="3838" width="9" style="73"/>
    <col min="3839" max="3839" width="3.875" style="73" bestFit="1" customWidth="1"/>
    <col min="3840" max="3840" width="16" style="73" bestFit="1" customWidth="1"/>
    <col min="3841" max="3841" width="16.625" style="73" bestFit="1" customWidth="1"/>
    <col min="3842" max="3842" width="13.5" style="73" bestFit="1" customWidth="1"/>
    <col min="3843" max="3844" width="10.875" style="73" bestFit="1" customWidth="1"/>
    <col min="3845" max="3845" width="6.25" style="73" bestFit="1" customWidth="1"/>
    <col min="3846" max="3846" width="8.875" style="73" bestFit="1" customWidth="1"/>
    <col min="3847" max="3847" width="13.875" style="73" bestFit="1" customWidth="1"/>
    <col min="3848" max="3848" width="13.25" style="73" bestFit="1" customWidth="1"/>
    <col min="3849" max="3849" width="16" style="73" bestFit="1" customWidth="1"/>
    <col min="3850" max="3850" width="11.625" style="73" bestFit="1" customWidth="1"/>
    <col min="3851" max="3851" width="16.875" style="73" customWidth="1"/>
    <col min="3852" max="3852" width="13.25" style="73" customWidth="1"/>
    <col min="3853" max="3853" width="18.375" style="73" bestFit="1" customWidth="1"/>
    <col min="3854" max="3854" width="15" style="73" bestFit="1" customWidth="1"/>
    <col min="3855" max="3855" width="14.75" style="73" bestFit="1" customWidth="1"/>
    <col min="3856" max="3856" width="14.625" style="73" bestFit="1" customWidth="1"/>
    <col min="3857" max="3857" width="13.75" style="73" bestFit="1" customWidth="1"/>
    <col min="3858" max="3858" width="14.25" style="73" bestFit="1" customWidth="1"/>
    <col min="3859" max="3859" width="15.125" style="73" customWidth="1"/>
    <col min="3860" max="3860" width="20.5" style="73" bestFit="1" customWidth="1"/>
    <col min="3861" max="3861" width="27.875" style="73" bestFit="1" customWidth="1"/>
    <col min="3862" max="3862" width="6.875" style="73" bestFit="1" customWidth="1"/>
    <col min="3863" max="3863" width="5" style="73" bestFit="1" customWidth="1"/>
    <col min="3864" max="3864" width="8" style="73" bestFit="1" customWidth="1"/>
    <col min="3865" max="3865" width="11.875" style="73" bestFit="1" customWidth="1"/>
    <col min="3866" max="4094" width="9" style="73"/>
    <col min="4095" max="4095" width="3.875" style="73" bestFit="1" customWidth="1"/>
    <col min="4096" max="4096" width="16" style="73" bestFit="1" customWidth="1"/>
    <col min="4097" max="4097" width="16.625" style="73" bestFit="1" customWidth="1"/>
    <col min="4098" max="4098" width="13.5" style="73" bestFit="1" customWidth="1"/>
    <col min="4099" max="4100" width="10.875" style="73" bestFit="1" customWidth="1"/>
    <col min="4101" max="4101" width="6.25" style="73" bestFit="1" customWidth="1"/>
    <col min="4102" max="4102" width="8.875" style="73" bestFit="1" customWidth="1"/>
    <col min="4103" max="4103" width="13.875" style="73" bestFit="1" customWidth="1"/>
    <col min="4104" max="4104" width="13.25" style="73" bestFit="1" customWidth="1"/>
    <col min="4105" max="4105" width="16" style="73" bestFit="1" customWidth="1"/>
    <col min="4106" max="4106" width="11.625" style="73" bestFit="1" customWidth="1"/>
    <col min="4107" max="4107" width="16.875" style="73" customWidth="1"/>
    <col min="4108" max="4108" width="13.25" style="73" customWidth="1"/>
    <col min="4109" max="4109" width="18.375" style="73" bestFit="1" customWidth="1"/>
    <col min="4110" max="4110" width="15" style="73" bestFit="1" customWidth="1"/>
    <col min="4111" max="4111" width="14.75" style="73" bestFit="1" customWidth="1"/>
    <col min="4112" max="4112" width="14.625" style="73" bestFit="1" customWidth="1"/>
    <col min="4113" max="4113" width="13.75" style="73" bestFit="1" customWidth="1"/>
    <col min="4114" max="4114" width="14.25" style="73" bestFit="1" customWidth="1"/>
    <col min="4115" max="4115" width="15.125" style="73" customWidth="1"/>
    <col min="4116" max="4116" width="20.5" style="73" bestFit="1" customWidth="1"/>
    <col min="4117" max="4117" width="27.875" style="73" bestFit="1" customWidth="1"/>
    <col min="4118" max="4118" width="6.875" style="73" bestFit="1" customWidth="1"/>
    <col min="4119" max="4119" width="5" style="73" bestFit="1" customWidth="1"/>
    <col min="4120" max="4120" width="8" style="73" bestFit="1" customWidth="1"/>
    <col min="4121" max="4121" width="11.875" style="73" bestFit="1" customWidth="1"/>
    <col min="4122" max="4350" width="9" style="73"/>
    <col min="4351" max="4351" width="3.875" style="73" bestFit="1" customWidth="1"/>
    <col min="4352" max="4352" width="16" style="73" bestFit="1" customWidth="1"/>
    <col min="4353" max="4353" width="16.625" style="73" bestFit="1" customWidth="1"/>
    <col min="4354" max="4354" width="13.5" style="73" bestFit="1" customWidth="1"/>
    <col min="4355" max="4356" width="10.875" style="73" bestFit="1" customWidth="1"/>
    <col min="4357" max="4357" width="6.25" style="73" bestFit="1" customWidth="1"/>
    <col min="4358" max="4358" width="8.875" style="73" bestFit="1" customWidth="1"/>
    <col min="4359" max="4359" width="13.875" style="73" bestFit="1" customWidth="1"/>
    <col min="4360" max="4360" width="13.25" style="73" bestFit="1" customWidth="1"/>
    <col min="4361" max="4361" width="16" style="73" bestFit="1" customWidth="1"/>
    <col min="4362" max="4362" width="11.625" style="73" bestFit="1" customWidth="1"/>
    <col min="4363" max="4363" width="16.875" style="73" customWidth="1"/>
    <col min="4364" max="4364" width="13.25" style="73" customWidth="1"/>
    <col min="4365" max="4365" width="18.375" style="73" bestFit="1" customWidth="1"/>
    <col min="4366" max="4366" width="15" style="73" bestFit="1" customWidth="1"/>
    <col min="4367" max="4367" width="14.75" style="73" bestFit="1" customWidth="1"/>
    <col min="4368" max="4368" width="14.625" style="73" bestFit="1" customWidth="1"/>
    <col min="4369" max="4369" width="13.75" style="73" bestFit="1" customWidth="1"/>
    <col min="4370" max="4370" width="14.25" style="73" bestFit="1" customWidth="1"/>
    <col min="4371" max="4371" width="15.125" style="73" customWidth="1"/>
    <col min="4372" max="4372" width="20.5" style="73" bestFit="1" customWidth="1"/>
    <col min="4373" max="4373" width="27.875" style="73" bestFit="1" customWidth="1"/>
    <col min="4374" max="4374" width="6.875" style="73" bestFit="1" customWidth="1"/>
    <col min="4375" max="4375" width="5" style="73" bestFit="1" customWidth="1"/>
    <col min="4376" max="4376" width="8" style="73" bestFit="1" customWidth="1"/>
    <col min="4377" max="4377" width="11.875" style="73" bestFit="1" customWidth="1"/>
    <col min="4378" max="4606" width="9" style="73"/>
    <col min="4607" max="4607" width="3.875" style="73" bestFit="1" customWidth="1"/>
    <col min="4608" max="4608" width="16" style="73" bestFit="1" customWidth="1"/>
    <col min="4609" max="4609" width="16.625" style="73" bestFit="1" customWidth="1"/>
    <col min="4610" max="4610" width="13.5" style="73" bestFit="1" customWidth="1"/>
    <col min="4611" max="4612" width="10.875" style="73" bestFit="1" customWidth="1"/>
    <col min="4613" max="4613" width="6.25" style="73" bestFit="1" customWidth="1"/>
    <col min="4614" max="4614" width="8.875" style="73" bestFit="1" customWidth="1"/>
    <col min="4615" max="4615" width="13.875" style="73" bestFit="1" customWidth="1"/>
    <col min="4616" max="4616" width="13.25" style="73" bestFit="1" customWidth="1"/>
    <col min="4617" max="4617" width="16" style="73" bestFit="1" customWidth="1"/>
    <col min="4618" max="4618" width="11.625" style="73" bestFit="1" customWidth="1"/>
    <col min="4619" max="4619" width="16.875" style="73" customWidth="1"/>
    <col min="4620" max="4620" width="13.25" style="73" customWidth="1"/>
    <col min="4621" max="4621" width="18.375" style="73" bestFit="1" customWidth="1"/>
    <col min="4622" max="4622" width="15" style="73" bestFit="1" customWidth="1"/>
    <col min="4623" max="4623" width="14.75" style="73" bestFit="1" customWidth="1"/>
    <col min="4624" max="4624" width="14.625" style="73" bestFit="1" customWidth="1"/>
    <col min="4625" max="4625" width="13.75" style="73" bestFit="1" customWidth="1"/>
    <col min="4626" max="4626" width="14.25" style="73" bestFit="1" customWidth="1"/>
    <col min="4627" max="4627" width="15.125" style="73" customWidth="1"/>
    <col min="4628" max="4628" width="20.5" style="73" bestFit="1" customWidth="1"/>
    <col min="4629" max="4629" width="27.875" style="73" bestFit="1" customWidth="1"/>
    <col min="4630" max="4630" width="6.875" style="73" bestFit="1" customWidth="1"/>
    <col min="4631" max="4631" width="5" style="73" bestFit="1" customWidth="1"/>
    <col min="4632" max="4632" width="8" style="73" bestFit="1" customWidth="1"/>
    <col min="4633" max="4633" width="11.875" style="73" bestFit="1" customWidth="1"/>
    <col min="4634" max="4862" width="9" style="73"/>
    <col min="4863" max="4863" width="3.875" style="73" bestFit="1" customWidth="1"/>
    <col min="4864" max="4864" width="16" style="73" bestFit="1" customWidth="1"/>
    <col min="4865" max="4865" width="16.625" style="73" bestFit="1" customWidth="1"/>
    <col min="4866" max="4866" width="13.5" style="73" bestFit="1" customWidth="1"/>
    <col min="4867" max="4868" width="10.875" style="73" bestFit="1" customWidth="1"/>
    <col min="4869" max="4869" width="6.25" style="73" bestFit="1" customWidth="1"/>
    <col min="4870" max="4870" width="8.875" style="73" bestFit="1" customWidth="1"/>
    <col min="4871" max="4871" width="13.875" style="73" bestFit="1" customWidth="1"/>
    <col min="4872" max="4872" width="13.25" style="73" bestFit="1" customWidth="1"/>
    <col min="4873" max="4873" width="16" style="73" bestFit="1" customWidth="1"/>
    <col min="4874" max="4874" width="11.625" style="73" bestFit="1" customWidth="1"/>
    <col min="4875" max="4875" width="16.875" style="73" customWidth="1"/>
    <col min="4876" max="4876" width="13.25" style="73" customWidth="1"/>
    <col min="4877" max="4877" width="18.375" style="73" bestFit="1" customWidth="1"/>
    <col min="4878" max="4878" width="15" style="73" bestFit="1" customWidth="1"/>
    <col min="4879" max="4879" width="14.75" style="73" bestFit="1" customWidth="1"/>
    <col min="4880" max="4880" width="14.625" style="73" bestFit="1" customWidth="1"/>
    <col min="4881" max="4881" width="13.75" style="73" bestFit="1" customWidth="1"/>
    <col min="4882" max="4882" width="14.25" style="73" bestFit="1" customWidth="1"/>
    <col min="4883" max="4883" width="15.125" style="73" customWidth="1"/>
    <col min="4884" max="4884" width="20.5" style="73" bestFit="1" customWidth="1"/>
    <col min="4885" max="4885" width="27.875" style="73" bestFit="1" customWidth="1"/>
    <col min="4886" max="4886" width="6.875" style="73" bestFit="1" customWidth="1"/>
    <col min="4887" max="4887" width="5" style="73" bestFit="1" customWidth="1"/>
    <col min="4888" max="4888" width="8" style="73" bestFit="1" customWidth="1"/>
    <col min="4889" max="4889" width="11.875" style="73" bestFit="1" customWidth="1"/>
    <col min="4890" max="5118" width="9" style="73"/>
    <col min="5119" max="5119" width="3.875" style="73" bestFit="1" customWidth="1"/>
    <col min="5120" max="5120" width="16" style="73" bestFit="1" customWidth="1"/>
    <col min="5121" max="5121" width="16.625" style="73" bestFit="1" customWidth="1"/>
    <col min="5122" max="5122" width="13.5" style="73" bestFit="1" customWidth="1"/>
    <col min="5123" max="5124" width="10.875" style="73" bestFit="1" customWidth="1"/>
    <col min="5125" max="5125" width="6.25" style="73" bestFit="1" customWidth="1"/>
    <col min="5126" max="5126" width="8.875" style="73" bestFit="1" customWidth="1"/>
    <col min="5127" max="5127" width="13.875" style="73" bestFit="1" customWidth="1"/>
    <col min="5128" max="5128" width="13.25" style="73" bestFit="1" customWidth="1"/>
    <col min="5129" max="5129" width="16" style="73" bestFit="1" customWidth="1"/>
    <col min="5130" max="5130" width="11.625" style="73" bestFit="1" customWidth="1"/>
    <col min="5131" max="5131" width="16.875" style="73" customWidth="1"/>
    <col min="5132" max="5132" width="13.25" style="73" customWidth="1"/>
    <col min="5133" max="5133" width="18.375" style="73" bestFit="1" customWidth="1"/>
    <col min="5134" max="5134" width="15" style="73" bestFit="1" customWidth="1"/>
    <col min="5135" max="5135" width="14.75" style="73" bestFit="1" customWidth="1"/>
    <col min="5136" max="5136" width="14.625" style="73" bestFit="1" customWidth="1"/>
    <col min="5137" max="5137" width="13.75" style="73" bestFit="1" customWidth="1"/>
    <col min="5138" max="5138" width="14.25" style="73" bestFit="1" customWidth="1"/>
    <col min="5139" max="5139" width="15.125" style="73" customWidth="1"/>
    <col min="5140" max="5140" width="20.5" style="73" bestFit="1" customWidth="1"/>
    <col min="5141" max="5141" width="27.875" style="73" bestFit="1" customWidth="1"/>
    <col min="5142" max="5142" width="6.875" style="73" bestFit="1" customWidth="1"/>
    <col min="5143" max="5143" width="5" style="73" bestFit="1" customWidth="1"/>
    <col min="5144" max="5144" width="8" style="73" bestFit="1" customWidth="1"/>
    <col min="5145" max="5145" width="11.875" style="73" bestFit="1" customWidth="1"/>
    <col min="5146" max="5374" width="9" style="73"/>
    <col min="5375" max="5375" width="3.875" style="73" bestFit="1" customWidth="1"/>
    <col min="5376" max="5376" width="16" style="73" bestFit="1" customWidth="1"/>
    <col min="5377" max="5377" width="16.625" style="73" bestFit="1" customWidth="1"/>
    <col min="5378" max="5378" width="13.5" style="73" bestFit="1" customWidth="1"/>
    <col min="5379" max="5380" width="10.875" style="73" bestFit="1" customWidth="1"/>
    <col min="5381" max="5381" width="6.25" style="73" bestFit="1" customWidth="1"/>
    <col min="5382" max="5382" width="8.875" style="73" bestFit="1" customWidth="1"/>
    <col min="5383" max="5383" width="13.875" style="73" bestFit="1" customWidth="1"/>
    <col min="5384" max="5384" width="13.25" style="73" bestFit="1" customWidth="1"/>
    <col min="5385" max="5385" width="16" style="73" bestFit="1" customWidth="1"/>
    <col min="5386" max="5386" width="11.625" style="73" bestFit="1" customWidth="1"/>
    <col min="5387" max="5387" width="16.875" style="73" customWidth="1"/>
    <col min="5388" max="5388" width="13.25" style="73" customWidth="1"/>
    <col min="5389" max="5389" width="18.375" style="73" bestFit="1" customWidth="1"/>
    <col min="5390" max="5390" width="15" style="73" bestFit="1" customWidth="1"/>
    <col min="5391" max="5391" width="14.75" style="73" bestFit="1" customWidth="1"/>
    <col min="5392" max="5392" width="14.625" style="73" bestFit="1" customWidth="1"/>
    <col min="5393" max="5393" width="13.75" style="73" bestFit="1" customWidth="1"/>
    <col min="5394" max="5394" width="14.25" style="73" bestFit="1" customWidth="1"/>
    <col min="5395" max="5395" width="15.125" style="73" customWidth="1"/>
    <col min="5396" max="5396" width="20.5" style="73" bestFit="1" customWidth="1"/>
    <col min="5397" max="5397" width="27.875" style="73" bestFit="1" customWidth="1"/>
    <col min="5398" max="5398" width="6.875" style="73" bestFit="1" customWidth="1"/>
    <col min="5399" max="5399" width="5" style="73" bestFit="1" customWidth="1"/>
    <col min="5400" max="5400" width="8" style="73" bestFit="1" customWidth="1"/>
    <col min="5401" max="5401" width="11.875" style="73" bestFit="1" customWidth="1"/>
    <col min="5402" max="5630" width="9" style="73"/>
    <col min="5631" max="5631" width="3.875" style="73" bestFit="1" customWidth="1"/>
    <col min="5632" max="5632" width="16" style="73" bestFit="1" customWidth="1"/>
    <col min="5633" max="5633" width="16.625" style="73" bestFit="1" customWidth="1"/>
    <col min="5634" max="5634" width="13.5" style="73" bestFit="1" customWidth="1"/>
    <col min="5635" max="5636" width="10.875" style="73" bestFit="1" customWidth="1"/>
    <col min="5637" max="5637" width="6.25" style="73" bestFit="1" customWidth="1"/>
    <col min="5638" max="5638" width="8.875" style="73" bestFit="1" customWidth="1"/>
    <col min="5639" max="5639" width="13.875" style="73" bestFit="1" customWidth="1"/>
    <col min="5640" max="5640" width="13.25" style="73" bestFit="1" customWidth="1"/>
    <col min="5641" max="5641" width="16" style="73" bestFit="1" customWidth="1"/>
    <col min="5642" max="5642" width="11.625" style="73" bestFit="1" customWidth="1"/>
    <col min="5643" max="5643" width="16.875" style="73" customWidth="1"/>
    <col min="5644" max="5644" width="13.25" style="73" customWidth="1"/>
    <col min="5645" max="5645" width="18.375" style="73" bestFit="1" customWidth="1"/>
    <col min="5646" max="5646" width="15" style="73" bestFit="1" customWidth="1"/>
    <col min="5647" max="5647" width="14.75" style="73" bestFit="1" customWidth="1"/>
    <col min="5648" max="5648" width="14.625" style="73" bestFit="1" customWidth="1"/>
    <col min="5649" max="5649" width="13.75" style="73" bestFit="1" customWidth="1"/>
    <col min="5650" max="5650" width="14.25" style="73" bestFit="1" customWidth="1"/>
    <col min="5651" max="5651" width="15.125" style="73" customWidth="1"/>
    <col min="5652" max="5652" width="20.5" style="73" bestFit="1" customWidth="1"/>
    <col min="5653" max="5653" width="27.875" style="73" bestFit="1" customWidth="1"/>
    <col min="5654" max="5654" width="6.875" style="73" bestFit="1" customWidth="1"/>
    <col min="5655" max="5655" width="5" style="73" bestFit="1" customWidth="1"/>
    <col min="5656" max="5656" width="8" style="73" bestFit="1" customWidth="1"/>
    <col min="5657" max="5657" width="11.875" style="73" bestFit="1" customWidth="1"/>
    <col min="5658" max="5886" width="9" style="73"/>
    <col min="5887" max="5887" width="3.875" style="73" bestFit="1" customWidth="1"/>
    <col min="5888" max="5888" width="16" style="73" bestFit="1" customWidth="1"/>
    <col min="5889" max="5889" width="16.625" style="73" bestFit="1" customWidth="1"/>
    <col min="5890" max="5890" width="13.5" style="73" bestFit="1" customWidth="1"/>
    <col min="5891" max="5892" width="10.875" style="73" bestFit="1" customWidth="1"/>
    <col min="5893" max="5893" width="6.25" style="73" bestFit="1" customWidth="1"/>
    <col min="5894" max="5894" width="8.875" style="73" bestFit="1" customWidth="1"/>
    <col min="5895" max="5895" width="13.875" style="73" bestFit="1" customWidth="1"/>
    <col min="5896" max="5896" width="13.25" style="73" bestFit="1" customWidth="1"/>
    <col min="5897" max="5897" width="16" style="73" bestFit="1" customWidth="1"/>
    <col min="5898" max="5898" width="11.625" style="73" bestFit="1" customWidth="1"/>
    <col min="5899" max="5899" width="16.875" style="73" customWidth="1"/>
    <col min="5900" max="5900" width="13.25" style="73" customWidth="1"/>
    <col min="5901" max="5901" width="18.375" style="73" bestFit="1" customWidth="1"/>
    <col min="5902" max="5902" width="15" style="73" bestFit="1" customWidth="1"/>
    <col min="5903" max="5903" width="14.75" style="73" bestFit="1" customWidth="1"/>
    <col min="5904" max="5904" width="14.625" style="73" bestFit="1" customWidth="1"/>
    <col min="5905" max="5905" width="13.75" style="73" bestFit="1" customWidth="1"/>
    <col min="5906" max="5906" width="14.25" style="73" bestFit="1" customWidth="1"/>
    <col min="5907" max="5907" width="15.125" style="73" customWidth="1"/>
    <col min="5908" max="5908" width="20.5" style="73" bestFit="1" customWidth="1"/>
    <col min="5909" max="5909" width="27.875" style="73" bestFit="1" customWidth="1"/>
    <col min="5910" max="5910" width="6.875" style="73" bestFit="1" customWidth="1"/>
    <col min="5911" max="5911" width="5" style="73" bestFit="1" customWidth="1"/>
    <col min="5912" max="5912" width="8" style="73" bestFit="1" customWidth="1"/>
    <col min="5913" max="5913" width="11.875" style="73" bestFit="1" customWidth="1"/>
    <col min="5914" max="6142" width="9" style="73"/>
    <col min="6143" max="6143" width="3.875" style="73" bestFit="1" customWidth="1"/>
    <col min="6144" max="6144" width="16" style="73" bestFit="1" customWidth="1"/>
    <col min="6145" max="6145" width="16.625" style="73" bestFit="1" customWidth="1"/>
    <col min="6146" max="6146" width="13.5" style="73" bestFit="1" customWidth="1"/>
    <col min="6147" max="6148" width="10.875" style="73" bestFit="1" customWidth="1"/>
    <col min="6149" max="6149" width="6.25" style="73" bestFit="1" customWidth="1"/>
    <col min="6150" max="6150" width="8.875" style="73" bestFit="1" customWidth="1"/>
    <col min="6151" max="6151" width="13.875" style="73" bestFit="1" customWidth="1"/>
    <col min="6152" max="6152" width="13.25" style="73" bestFit="1" customWidth="1"/>
    <col min="6153" max="6153" width="16" style="73" bestFit="1" customWidth="1"/>
    <col min="6154" max="6154" width="11.625" style="73" bestFit="1" customWidth="1"/>
    <col min="6155" max="6155" width="16.875" style="73" customWidth="1"/>
    <col min="6156" max="6156" width="13.25" style="73" customWidth="1"/>
    <col min="6157" max="6157" width="18.375" style="73" bestFit="1" customWidth="1"/>
    <col min="6158" max="6158" width="15" style="73" bestFit="1" customWidth="1"/>
    <col min="6159" max="6159" width="14.75" style="73" bestFit="1" customWidth="1"/>
    <col min="6160" max="6160" width="14.625" style="73" bestFit="1" customWidth="1"/>
    <col min="6161" max="6161" width="13.75" style="73" bestFit="1" customWidth="1"/>
    <col min="6162" max="6162" width="14.25" style="73" bestFit="1" customWidth="1"/>
    <col min="6163" max="6163" width="15.125" style="73" customWidth="1"/>
    <col min="6164" max="6164" width="20.5" style="73" bestFit="1" customWidth="1"/>
    <col min="6165" max="6165" width="27.875" style="73" bestFit="1" customWidth="1"/>
    <col min="6166" max="6166" width="6.875" style="73" bestFit="1" customWidth="1"/>
    <col min="6167" max="6167" width="5" style="73" bestFit="1" customWidth="1"/>
    <col min="6168" max="6168" width="8" style="73" bestFit="1" customWidth="1"/>
    <col min="6169" max="6169" width="11.875" style="73" bestFit="1" customWidth="1"/>
    <col min="6170" max="6398" width="9" style="73"/>
    <col min="6399" max="6399" width="3.875" style="73" bestFit="1" customWidth="1"/>
    <col min="6400" max="6400" width="16" style="73" bestFit="1" customWidth="1"/>
    <col min="6401" max="6401" width="16.625" style="73" bestFit="1" customWidth="1"/>
    <col min="6402" max="6402" width="13.5" style="73" bestFit="1" customWidth="1"/>
    <col min="6403" max="6404" width="10.875" style="73" bestFit="1" customWidth="1"/>
    <col min="6405" max="6405" width="6.25" style="73" bestFit="1" customWidth="1"/>
    <col min="6406" max="6406" width="8.875" style="73" bestFit="1" customWidth="1"/>
    <col min="6407" max="6407" width="13.875" style="73" bestFit="1" customWidth="1"/>
    <col min="6408" max="6408" width="13.25" style="73" bestFit="1" customWidth="1"/>
    <col min="6409" max="6409" width="16" style="73" bestFit="1" customWidth="1"/>
    <col min="6410" max="6410" width="11.625" style="73" bestFit="1" customWidth="1"/>
    <col min="6411" max="6411" width="16.875" style="73" customWidth="1"/>
    <col min="6412" max="6412" width="13.25" style="73" customWidth="1"/>
    <col min="6413" max="6413" width="18.375" style="73" bestFit="1" customWidth="1"/>
    <col min="6414" max="6414" width="15" style="73" bestFit="1" customWidth="1"/>
    <col min="6415" max="6415" width="14.75" style="73" bestFit="1" customWidth="1"/>
    <col min="6416" max="6416" width="14.625" style="73" bestFit="1" customWidth="1"/>
    <col min="6417" max="6417" width="13.75" style="73" bestFit="1" customWidth="1"/>
    <col min="6418" max="6418" width="14.25" style="73" bestFit="1" customWidth="1"/>
    <col min="6419" max="6419" width="15.125" style="73" customWidth="1"/>
    <col min="6420" max="6420" width="20.5" style="73" bestFit="1" customWidth="1"/>
    <col min="6421" max="6421" width="27.875" style="73" bestFit="1" customWidth="1"/>
    <col min="6422" max="6422" width="6.875" style="73" bestFit="1" customWidth="1"/>
    <col min="6423" max="6423" width="5" style="73" bestFit="1" customWidth="1"/>
    <col min="6424" max="6424" width="8" style="73" bestFit="1" customWidth="1"/>
    <col min="6425" max="6425" width="11.875" style="73" bestFit="1" customWidth="1"/>
    <col min="6426" max="6654" width="9" style="73"/>
    <col min="6655" max="6655" width="3.875" style="73" bestFit="1" customWidth="1"/>
    <col min="6656" max="6656" width="16" style="73" bestFit="1" customWidth="1"/>
    <col min="6657" max="6657" width="16.625" style="73" bestFit="1" customWidth="1"/>
    <col min="6658" max="6658" width="13.5" style="73" bestFit="1" customWidth="1"/>
    <col min="6659" max="6660" width="10.875" style="73" bestFit="1" customWidth="1"/>
    <col min="6661" max="6661" width="6.25" style="73" bestFit="1" customWidth="1"/>
    <col min="6662" max="6662" width="8.875" style="73" bestFit="1" customWidth="1"/>
    <col min="6663" max="6663" width="13.875" style="73" bestFit="1" customWidth="1"/>
    <col min="6664" max="6664" width="13.25" style="73" bestFit="1" customWidth="1"/>
    <col min="6665" max="6665" width="16" style="73" bestFit="1" customWidth="1"/>
    <col min="6666" max="6666" width="11.625" style="73" bestFit="1" customWidth="1"/>
    <col min="6667" max="6667" width="16.875" style="73" customWidth="1"/>
    <col min="6668" max="6668" width="13.25" style="73" customWidth="1"/>
    <col min="6669" max="6669" width="18.375" style="73" bestFit="1" customWidth="1"/>
    <col min="6670" max="6670" width="15" style="73" bestFit="1" customWidth="1"/>
    <col min="6671" max="6671" width="14.75" style="73" bestFit="1" customWidth="1"/>
    <col min="6672" max="6672" width="14.625" style="73" bestFit="1" customWidth="1"/>
    <col min="6673" max="6673" width="13.75" style="73" bestFit="1" customWidth="1"/>
    <col min="6674" max="6674" width="14.25" style="73" bestFit="1" customWidth="1"/>
    <col min="6675" max="6675" width="15.125" style="73" customWidth="1"/>
    <col min="6676" max="6676" width="20.5" style="73" bestFit="1" customWidth="1"/>
    <col min="6677" max="6677" width="27.875" style="73" bestFit="1" customWidth="1"/>
    <col min="6678" max="6678" width="6.875" style="73" bestFit="1" customWidth="1"/>
    <col min="6679" max="6679" width="5" style="73" bestFit="1" customWidth="1"/>
    <col min="6680" max="6680" width="8" style="73" bestFit="1" customWidth="1"/>
    <col min="6681" max="6681" width="11.875" style="73" bestFit="1" customWidth="1"/>
    <col min="6682" max="6910" width="9" style="73"/>
    <col min="6911" max="6911" width="3.875" style="73" bestFit="1" customWidth="1"/>
    <col min="6912" max="6912" width="16" style="73" bestFit="1" customWidth="1"/>
    <col min="6913" max="6913" width="16.625" style="73" bestFit="1" customWidth="1"/>
    <col min="6914" max="6914" width="13.5" style="73" bestFit="1" customWidth="1"/>
    <col min="6915" max="6916" width="10.875" style="73" bestFit="1" customWidth="1"/>
    <col min="6917" max="6917" width="6.25" style="73" bestFit="1" customWidth="1"/>
    <col min="6918" max="6918" width="8.875" style="73" bestFit="1" customWidth="1"/>
    <col min="6919" max="6919" width="13.875" style="73" bestFit="1" customWidth="1"/>
    <col min="6920" max="6920" width="13.25" style="73" bestFit="1" customWidth="1"/>
    <col min="6921" max="6921" width="16" style="73" bestFit="1" customWidth="1"/>
    <col min="6922" max="6922" width="11.625" style="73" bestFit="1" customWidth="1"/>
    <col min="6923" max="6923" width="16.875" style="73" customWidth="1"/>
    <col min="6924" max="6924" width="13.25" style="73" customWidth="1"/>
    <col min="6925" max="6925" width="18.375" style="73" bestFit="1" customWidth="1"/>
    <col min="6926" max="6926" width="15" style="73" bestFit="1" customWidth="1"/>
    <col min="6927" max="6927" width="14.75" style="73" bestFit="1" customWidth="1"/>
    <col min="6928" max="6928" width="14.625" style="73" bestFit="1" customWidth="1"/>
    <col min="6929" max="6929" width="13.75" style="73" bestFit="1" customWidth="1"/>
    <col min="6930" max="6930" width="14.25" style="73" bestFit="1" customWidth="1"/>
    <col min="6931" max="6931" width="15.125" style="73" customWidth="1"/>
    <col min="6932" max="6932" width="20.5" style="73" bestFit="1" customWidth="1"/>
    <col min="6933" max="6933" width="27.875" style="73" bestFit="1" customWidth="1"/>
    <col min="6934" max="6934" width="6.875" style="73" bestFit="1" customWidth="1"/>
    <col min="6935" max="6935" width="5" style="73" bestFit="1" customWidth="1"/>
    <col min="6936" max="6936" width="8" style="73" bestFit="1" customWidth="1"/>
    <col min="6937" max="6937" width="11.875" style="73" bestFit="1" customWidth="1"/>
    <col min="6938" max="7166" width="9" style="73"/>
    <col min="7167" max="7167" width="3.875" style="73" bestFit="1" customWidth="1"/>
    <col min="7168" max="7168" width="16" style="73" bestFit="1" customWidth="1"/>
    <col min="7169" max="7169" width="16.625" style="73" bestFit="1" customWidth="1"/>
    <col min="7170" max="7170" width="13.5" style="73" bestFit="1" customWidth="1"/>
    <col min="7171" max="7172" width="10.875" style="73" bestFit="1" customWidth="1"/>
    <col min="7173" max="7173" width="6.25" style="73" bestFit="1" customWidth="1"/>
    <col min="7174" max="7174" width="8.875" style="73" bestFit="1" customWidth="1"/>
    <col min="7175" max="7175" width="13.875" style="73" bestFit="1" customWidth="1"/>
    <col min="7176" max="7176" width="13.25" style="73" bestFit="1" customWidth="1"/>
    <col min="7177" max="7177" width="16" style="73" bestFit="1" customWidth="1"/>
    <col min="7178" max="7178" width="11.625" style="73" bestFit="1" customWidth="1"/>
    <col min="7179" max="7179" width="16.875" style="73" customWidth="1"/>
    <col min="7180" max="7180" width="13.25" style="73" customWidth="1"/>
    <col min="7181" max="7181" width="18.375" style="73" bestFit="1" customWidth="1"/>
    <col min="7182" max="7182" width="15" style="73" bestFit="1" customWidth="1"/>
    <col min="7183" max="7183" width="14.75" style="73" bestFit="1" customWidth="1"/>
    <col min="7184" max="7184" width="14.625" style="73" bestFit="1" customWidth="1"/>
    <col min="7185" max="7185" width="13.75" style="73" bestFit="1" customWidth="1"/>
    <col min="7186" max="7186" width="14.25" style="73" bestFit="1" customWidth="1"/>
    <col min="7187" max="7187" width="15.125" style="73" customWidth="1"/>
    <col min="7188" max="7188" width="20.5" style="73" bestFit="1" customWidth="1"/>
    <col min="7189" max="7189" width="27.875" style="73" bestFit="1" customWidth="1"/>
    <col min="7190" max="7190" width="6.875" style="73" bestFit="1" customWidth="1"/>
    <col min="7191" max="7191" width="5" style="73" bestFit="1" customWidth="1"/>
    <col min="7192" max="7192" width="8" style="73" bestFit="1" customWidth="1"/>
    <col min="7193" max="7193" width="11.875" style="73" bestFit="1" customWidth="1"/>
    <col min="7194" max="7422" width="9" style="73"/>
    <col min="7423" max="7423" width="3.875" style="73" bestFit="1" customWidth="1"/>
    <col min="7424" max="7424" width="16" style="73" bestFit="1" customWidth="1"/>
    <col min="7425" max="7425" width="16.625" style="73" bestFit="1" customWidth="1"/>
    <col min="7426" max="7426" width="13.5" style="73" bestFit="1" customWidth="1"/>
    <col min="7427" max="7428" width="10.875" style="73" bestFit="1" customWidth="1"/>
    <col min="7429" max="7429" width="6.25" style="73" bestFit="1" customWidth="1"/>
    <col min="7430" max="7430" width="8.875" style="73" bestFit="1" customWidth="1"/>
    <col min="7431" max="7431" width="13.875" style="73" bestFit="1" customWidth="1"/>
    <col min="7432" max="7432" width="13.25" style="73" bestFit="1" customWidth="1"/>
    <col min="7433" max="7433" width="16" style="73" bestFit="1" customWidth="1"/>
    <col min="7434" max="7434" width="11.625" style="73" bestFit="1" customWidth="1"/>
    <col min="7435" max="7435" width="16.875" style="73" customWidth="1"/>
    <col min="7436" max="7436" width="13.25" style="73" customWidth="1"/>
    <col min="7437" max="7437" width="18.375" style="73" bestFit="1" customWidth="1"/>
    <col min="7438" max="7438" width="15" style="73" bestFit="1" customWidth="1"/>
    <col min="7439" max="7439" width="14.75" style="73" bestFit="1" customWidth="1"/>
    <col min="7440" max="7440" width="14.625" style="73" bestFit="1" customWidth="1"/>
    <col min="7441" max="7441" width="13.75" style="73" bestFit="1" customWidth="1"/>
    <col min="7442" max="7442" width="14.25" style="73" bestFit="1" customWidth="1"/>
    <col min="7443" max="7443" width="15.125" style="73" customWidth="1"/>
    <col min="7444" max="7444" width="20.5" style="73" bestFit="1" customWidth="1"/>
    <col min="7445" max="7445" width="27.875" style="73" bestFit="1" customWidth="1"/>
    <col min="7446" max="7446" width="6.875" style="73" bestFit="1" customWidth="1"/>
    <col min="7447" max="7447" width="5" style="73" bestFit="1" customWidth="1"/>
    <col min="7448" max="7448" width="8" style="73" bestFit="1" customWidth="1"/>
    <col min="7449" max="7449" width="11.875" style="73" bestFit="1" customWidth="1"/>
    <col min="7450" max="7678" width="9" style="73"/>
    <col min="7679" max="7679" width="3.875" style="73" bestFit="1" customWidth="1"/>
    <col min="7680" max="7680" width="16" style="73" bestFit="1" customWidth="1"/>
    <col min="7681" max="7681" width="16.625" style="73" bestFit="1" customWidth="1"/>
    <col min="7682" max="7682" width="13.5" style="73" bestFit="1" customWidth="1"/>
    <col min="7683" max="7684" width="10.875" style="73" bestFit="1" customWidth="1"/>
    <col min="7685" max="7685" width="6.25" style="73" bestFit="1" customWidth="1"/>
    <col min="7686" max="7686" width="8.875" style="73" bestFit="1" customWidth="1"/>
    <col min="7687" max="7687" width="13.875" style="73" bestFit="1" customWidth="1"/>
    <col min="7688" max="7688" width="13.25" style="73" bestFit="1" customWidth="1"/>
    <col min="7689" max="7689" width="16" style="73" bestFit="1" customWidth="1"/>
    <col min="7690" max="7690" width="11.625" style="73" bestFit="1" customWidth="1"/>
    <col min="7691" max="7691" width="16.875" style="73" customWidth="1"/>
    <col min="7692" max="7692" width="13.25" style="73" customWidth="1"/>
    <col min="7693" max="7693" width="18.375" style="73" bestFit="1" customWidth="1"/>
    <col min="7694" max="7694" width="15" style="73" bestFit="1" customWidth="1"/>
    <col min="7695" max="7695" width="14.75" style="73" bestFit="1" customWidth="1"/>
    <col min="7696" max="7696" width="14.625" style="73" bestFit="1" customWidth="1"/>
    <col min="7697" max="7697" width="13.75" style="73" bestFit="1" customWidth="1"/>
    <col min="7698" max="7698" width="14.25" style="73" bestFit="1" customWidth="1"/>
    <col min="7699" max="7699" width="15.125" style="73" customWidth="1"/>
    <col min="7700" max="7700" width="20.5" style="73" bestFit="1" customWidth="1"/>
    <col min="7701" max="7701" width="27.875" style="73" bestFit="1" customWidth="1"/>
    <col min="7702" max="7702" width="6.875" style="73" bestFit="1" customWidth="1"/>
    <col min="7703" max="7703" width="5" style="73" bestFit="1" customWidth="1"/>
    <col min="7704" max="7704" width="8" style="73" bestFit="1" customWidth="1"/>
    <col min="7705" max="7705" width="11.875" style="73" bestFit="1" customWidth="1"/>
    <col min="7706" max="7934" width="9" style="73"/>
    <col min="7935" max="7935" width="3.875" style="73" bestFit="1" customWidth="1"/>
    <col min="7936" max="7936" width="16" style="73" bestFit="1" customWidth="1"/>
    <col min="7937" max="7937" width="16.625" style="73" bestFit="1" customWidth="1"/>
    <col min="7938" max="7938" width="13.5" style="73" bestFit="1" customWidth="1"/>
    <col min="7939" max="7940" width="10.875" style="73" bestFit="1" customWidth="1"/>
    <col min="7941" max="7941" width="6.25" style="73" bestFit="1" customWidth="1"/>
    <col min="7942" max="7942" width="8.875" style="73" bestFit="1" customWidth="1"/>
    <col min="7943" max="7943" width="13.875" style="73" bestFit="1" customWidth="1"/>
    <col min="7944" max="7944" width="13.25" style="73" bestFit="1" customWidth="1"/>
    <col min="7945" max="7945" width="16" style="73" bestFit="1" customWidth="1"/>
    <col min="7946" max="7946" width="11.625" style="73" bestFit="1" customWidth="1"/>
    <col min="7947" max="7947" width="16.875" style="73" customWidth="1"/>
    <col min="7948" max="7948" width="13.25" style="73" customWidth="1"/>
    <col min="7949" max="7949" width="18.375" style="73" bestFit="1" customWidth="1"/>
    <col min="7950" max="7950" width="15" style="73" bestFit="1" customWidth="1"/>
    <col min="7951" max="7951" width="14.75" style="73" bestFit="1" customWidth="1"/>
    <col min="7952" max="7952" width="14.625" style="73" bestFit="1" customWidth="1"/>
    <col min="7953" max="7953" width="13.75" style="73" bestFit="1" customWidth="1"/>
    <col min="7954" max="7954" width="14.25" style="73" bestFit="1" customWidth="1"/>
    <col min="7955" max="7955" width="15.125" style="73" customWidth="1"/>
    <col min="7956" max="7956" width="20.5" style="73" bestFit="1" customWidth="1"/>
    <col min="7957" max="7957" width="27.875" style="73" bestFit="1" customWidth="1"/>
    <col min="7958" max="7958" width="6.875" style="73" bestFit="1" customWidth="1"/>
    <col min="7959" max="7959" width="5" style="73" bestFit="1" customWidth="1"/>
    <col min="7960" max="7960" width="8" style="73" bestFit="1" customWidth="1"/>
    <col min="7961" max="7961" width="11.875" style="73" bestFit="1" customWidth="1"/>
    <col min="7962" max="8190" width="9" style="73"/>
    <col min="8191" max="8191" width="3.875" style="73" bestFit="1" customWidth="1"/>
    <col min="8192" max="8192" width="16" style="73" bestFit="1" customWidth="1"/>
    <col min="8193" max="8193" width="16.625" style="73" bestFit="1" customWidth="1"/>
    <col min="8194" max="8194" width="13.5" style="73" bestFit="1" customWidth="1"/>
    <col min="8195" max="8196" width="10.875" style="73" bestFit="1" customWidth="1"/>
    <col min="8197" max="8197" width="6.25" style="73" bestFit="1" customWidth="1"/>
    <col min="8198" max="8198" width="8.875" style="73" bestFit="1" customWidth="1"/>
    <col min="8199" max="8199" width="13.875" style="73" bestFit="1" customWidth="1"/>
    <col min="8200" max="8200" width="13.25" style="73" bestFit="1" customWidth="1"/>
    <col min="8201" max="8201" width="16" style="73" bestFit="1" customWidth="1"/>
    <col min="8202" max="8202" width="11.625" style="73" bestFit="1" customWidth="1"/>
    <col min="8203" max="8203" width="16.875" style="73" customWidth="1"/>
    <col min="8204" max="8204" width="13.25" style="73" customWidth="1"/>
    <col min="8205" max="8205" width="18.375" style="73" bestFit="1" customWidth="1"/>
    <col min="8206" max="8206" width="15" style="73" bestFit="1" customWidth="1"/>
    <col min="8207" max="8207" width="14.75" style="73" bestFit="1" customWidth="1"/>
    <col min="8208" max="8208" width="14.625" style="73" bestFit="1" customWidth="1"/>
    <col min="8209" max="8209" width="13.75" style="73" bestFit="1" customWidth="1"/>
    <col min="8210" max="8210" width="14.25" style="73" bestFit="1" customWidth="1"/>
    <col min="8211" max="8211" width="15.125" style="73" customWidth="1"/>
    <col min="8212" max="8212" width="20.5" style="73" bestFit="1" customWidth="1"/>
    <col min="8213" max="8213" width="27.875" style="73" bestFit="1" customWidth="1"/>
    <col min="8214" max="8214" width="6.875" style="73" bestFit="1" customWidth="1"/>
    <col min="8215" max="8215" width="5" style="73" bestFit="1" customWidth="1"/>
    <col min="8216" max="8216" width="8" style="73" bestFit="1" customWidth="1"/>
    <col min="8217" max="8217" width="11.875" style="73" bestFit="1" customWidth="1"/>
    <col min="8218" max="8446" width="9" style="73"/>
    <col min="8447" max="8447" width="3.875" style="73" bestFit="1" customWidth="1"/>
    <col min="8448" max="8448" width="16" style="73" bestFit="1" customWidth="1"/>
    <col min="8449" max="8449" width="16.625" style="73" bestFit="1" customWidth="1"/>
    <col min="8450" max="8450" width="13.5" style="73" bestFit="1" customWidth="1"/>
    <col min="8451" max="8452" width="10.875" style="73" bestFit="1" customWidth="1"/>
    <col min="8453" max="8453" width="6.25" style="73" bestFit="1" customWidth="1"/>
    <col min="8454" max="8454" width="8.875" style="73" bestFit="1" customWidth="1"/>
    <col min="8455" max="8455" width="13.875" style="73" bestFit="1" customWidth="1"/>
    <col min="8456" max="8456" width="13.25" style="73" bestFit="1" customWidth="1"/>
    <col min="8457" max="8457" width="16" style="73" bestFit="1" customWidth="1"/>
    <col min="8458" max="8458" width="11.625" style="73" bestFit="1" customWidth="1"/>
    <col min="8459" max="8459" width="16.875" style="73" customWidth="1"/>
    <col min="8460" max="8460" width="13.25" style="73" customWidth="1"/>
    <col min="8461" max="8461" width="18.375" style="73" bestFit="1" customWidth="1"/>
    <col min="8462" max="8462" width="15" style="73" bestFit="1" customWidth="1"/>
    <col min="8463" max="8463" width="14.75" style="73" bestFit="1" customWidth="1"/>
    <col min="8464" max="8464" width="14.625" style="73" bestFit="1" customWidth="1"/>
    <col min="8465" max="8465" width="13.75" style="73" bestFit="1" customWidth="1"/>
    <col min="8466" max="8466" width="14.25" style="73" bestFit="1" customWidth="1"/>
    <col min="8467" max="8467" width="15.125" style="73" customWidth="1"/>
    <col min="8468" max="8468" width="20.5" style="73" bestFit="1" customWidth="1"/>
    <col min="8469" max="8469" width="27.875" style="73" bestFit="1" customWidth="1"/>
    <col min="8470" max="8470" width="6.875" style="73" bestFit="1" customWidth="1"/>
    <col min="8471" max="8471" width="5" style="73" bestFit="1" customWidth="1"/>
    <col min="8472" max="8472" width="8" style="73" bestFit="1" customWidth="1"/>
    <col min="8473" max="8473" width="11.875" style="73" bestFit="1" customWidth="1"/>
    <col min="8474" max="8702" width="9" style="73"/>
    <col min="8703" max="8703" width="3.875" style="73" bestFit="1" customWidth="1"/>
    <col min="8704" max="8704" width="16" style="73" bestFit="1" customWidth="1"/>
    <col min="8705" max="8705" width="16.625" style="73" bestFit="1" customWidth="1"/>
    <col min="8706" max="8706" width="13.5" style="73" bestFit="1" customWidth="1"/>
    <col min="8707" max="8708" width="10.875" style="73" bestFit="1" customWidth="1"/>
    <col min="8709" max="8709" width="6.25" style="73" bestFit="1" customWidth="1"/>
    <col min="8710" max="8710" width="8.875" style="73" bestFit="1" customWidth="1"/>
    <col min="8711" max="8711" width="13.875" style="73" bestFit="1" customWidth="1"/>
    <col min="8712" max="8712" width="13.25" style="73" bestFit="1" customWidth="1"/>
    <col min="8713" max="8713" width="16" style="73" bestFit="1" customWidth="1"/>
    <col min="8714" max="8714" width="11.625" style="73" bestFit="1" customWidth="1"/>
    <col min="8715" max="8715" width="16.875" style="73" customWidth="1"/>
    <col min="8716" max="8716" width="13.25" style="73" customWidth="1"/>
    <col min="8717" max="8717" width="18.375" style="73" bestFit="1" customWidth="1"/>
    <col min="8718" max="8718" width="15" style="73" bestFit="1" customWidth="1"/>
    <col min="8719" max="8719" width="14.75" style="73" bestFit="1" customWidth="1"/>
    <col min="8720" max="8720" width="14.625" style="73" bestFit="1" customWidth="1"/>
    <col min="8721" max="8721" width="13.75" style="73" bestFit="1" customWidth="1"/>
    <col min="8722" max="8722" width="14.25" style="73" bestFit="1" customWidth="1"/>
    <col min="8723" max="8723" width="15.125" style="73" customWidth="1"/>
    <col min="8724" max="8724" width="20.5" style="73" bestFit="1" customWidth="1"/>
    <col min="8725" max="8725" width="27.875" style="73" bestFit="1" customWidth="1"/>
    <col min="8726" max="8726" width="6.875" style="73" bestFit="1" customWidth="1"/>
    <col min="8727" max="8727" width="5" style="73" bestFit="1" customWidth="1"/>
    <col min="8728" max="8728" width="8" style="73" bestFit="1" customWidth="1"/>
    <col min="8729" max="8729" width="11.875" style="73" bestFit="1" customWidth="1"/>
    <col min="8730" max="8958" width="9" style="73"/>
    <col min="8959" max="8959" width="3.875" style="73" bestFit="1" customWidth="1"/>
    <col min="8960" max="8960" width="16" style="73" bestFit="1" customWidth="1"/>
    <col min="8961" max="8961" width="16.625" style="73" bestFit="1" customWidth="1"/>
    <col min="8962" max="8962" width="13.5" style="73" bestFit="1" customWidth="1"/>
    <col min="8963" max="8964" width="10.875" style="73" bestFit="1" customWidth="1"/>
    <col min="8965" max="8965" width="6.25" style="73" bestFit="1" customWidth="1"/>
    <col min="8966" max="8966" width="8.875" style="73" bestFit="1" customWidth="1"/>
    <col min="8967" max="8967" width="13.875" style="73" bestFit="1" customWidth="1"/>
    <col min="8968" max="8968" width="13.25" style="73" bestFit="1" customWidth="1"/>
    <col min="8969" max="8969" width="16" style="73" bestFit="1" customWidth="1"/>
    <col min="8970" max="8970" width="11.625" style="73" bestFit="1" customWidth="1"/>
    <col min="8971" max="8971" width="16.875" style="73" customWidth="1"/>
    <col min="8972" max="8972" width="13.25" style="73" customWidth="1"/>
    <col min="8973" max="8973" width="18.375" style="73" bestFit="1" customWidth="1"/>
    <col min="8974" max="8974" width="15" style="73" bestFit="1" customWidth="1"/>
    <col min="8975" max="8975" width="14.75" style="73" bestFit="1" customWidth="1"/>
    <col min="8976" max="8976" width="14.625" style="73" bestFit="1" customWidth="1"/>
    <col min="8977" max="8977" width="13.75" style="73" bestFit="1" customWidth="1"/>
    <col min="8978" max="8978" width="14.25" style="73" bestFit="1" customWidth="1"/>
    <col min="8979" max="8979" width="15.125" style="73" customWidth="1"/>
    <col min="8980" max="8980" width="20.5" style="73" bestFit="1" customWidth="1"/>
    <col min="8981" max="8981" width="27.875" style="73" bestFit="1" customWidth="1"/>
    <col min="8982" max="8982" width="6.875" style="73" bestFit="1" customWidth="1"/>
    <col min="8983" max="8983" width="5" style="73" bestFit="1" customWidth="1"/>
    <col min="8984" max="8984" width="8" style="73" bestFit="1" customWidth="1"/>
    <col min="8985" max="8985" width="11.875" style="73" bestFit="1" customWidth="1"/>
    <col min="8986" max="9214" width="9" style="73"/>
    <col min="9215" max="9215" width="3.875" style="73" bestFit="1" customWidth="1"/>
    <col min="9216" max="9216" width="16" style="73" bestFit="1" customWidth="1"/>
    <col min="9217" max="9217" width="16.625" style="73" bestFit="1" customWidth="1"/>
    <col min="9218" max="9218" width="13.5" style="73" bestFit="1" customWidth="1"/>
    <col min="9219" max="9220" width="10.875" style="73" bestFit="1" customWidth="1"/>
    <col min="9221" max="9221" width="6.25" style="73" bestFit="1" customWidth="1"/>
    <col min="9222" max="9222" width="8.875" style="73" bestFit="1" customWidth="1"/>
    <col min="9223" max="9223" width="13.875" style="73" bestFit="1" customWidth="1"/>
    <col min="9224" max="9224" width="13.25" style="73" bestFit="1" customWidth="1"/>
    <col min="9225" max="9225" width="16" style="73" bestFit="1" customWidth="1"/>
    <col min="9226" max="9226" width="11.625" style="73" bestFit="1" customWidth="1"/>
    <col min="9227" max="9227" width="16.875" style="73" customWidth="1"/>
    <col min="9228" max="9228" width="13.25" style="73" customWidth="1"/>
    <col min="9229" max="9229" width="18.375" style="73" bestFit="1" customWidth="1"/>
    <col min="9230" max="9230" width="15" style="73" bestFit="1" customWidth="1"/>
    <col min="9231" max="9231" width="14.75" style="73" bestFit="1" customWidth="1"/>
    <col min="9232" max="9232" width="14.625" style="73" bestFit="1" customWidth="1"/>
    <col min="9233" max="9233" width="13.75" style="73" bestFit="1" customWidth="1"/>
    <col min="9234" max="9234" width="14.25" style="73" bestFit="1" customWidth="1"/>
    <col min="9235" max="9235" width="15.125" style="73" customWidth="1"/>
    <col min="9236" max="9236" width="20.5" style="73" bestFit="1" customWidth="1"/>
    <col min="9237" max="9237" width="27.875" style="73" bestFit="1" customWidth="1"/>
    <col min="9238" max="9238" width="6.875" style="73" bestFit="1" customWidth="1"/>
    <col min="9239" max="9239" width="5" style="73" bestFit="1" customWidth="1"/>
    <col min="9240" max="9240" width="8" style="73" bestFit="1" customWidth="1"/>
    <col min="9241" max="9241" width="11.875" style="73" bestFit="1" customWidth="1"/>
    <col min="9242" max="9470" width="9" style="73"/>
    <col min="9471" max="9471" width="3.875" style="73" bestFit="1" customWidth="1"/>
    <col min="9472" max="9472" width="16" style="73" bestFit="1" customWidth="1"/>
    <col min="9473" max="9473" width="16.625" style="73" bestFit="1" customWidth="1"/>
    <col min="9474" max="9474" width="13.5" style="73" bestFit="1" customWidth="1"/>
    <col min="9475" max="9476" width="10.875" style="73" bestFit="1" customWidth="1"/>
    <col min="9477" max="9477" width="6.25" style="73" bestFit="1" customWidth="1"/>
    <col min="9478" max="9478" width="8.875" style="73" bestFit="1" customWidth="1"/>
    <col min="9479" max="9479" width="13.875" style="73" bestFit="1" customWidth="1"/>
    <col min="9480" max="9480" width="13.25" style="73" bestFit="1" customWidth="1"/>
    <col min="9481" max="9481" width="16" style="73" bestFit="1" customWidth="1"/>
    <col min="9482" max="9482" width="11.625" style="73" bestFit="1" customWidth="1"/>
    <col min="9483" max="9483" width="16.875" style="73" customWidth="1"/>
    <col min="9484" max="9484" width="13.25" style="73" customWidth="1"/>
    <col min="9485" max="9485" width="18.375" style="73" bestFit="1" customWidth="1"/>
    <col min="9486" max="9486" width="15" style="73" bestFit="1" customWidth="1"/>
    <col min="9487" max="9487" width="14.75" style="73" bestFit="1" customWidth="1"/>
    <col min="9488" max="9488" width="14.625" style="73" bestFit="1" customWidth="1"/>
    <col min="9489" max="9489" width="13.75" style="73" bestFit="1" customWidth="1"/>
    <col min="9490" max="9490" width="14.25" style="73" bestFit="1" customWidth="1"/>
    <col min="9491" max="9491" width="15.125" style="73" customWidth="1"/>
    <col min="9492" max="9492" width="20.5" style="73" bestFit="1" customWidth="1"/>
    <col min="9493" max="9493" width="27.875" style="73" bestFit="1" customWidth="1"/>
    <col min="9494" max="9494" width="6.875" style="73" bestFit="1" customWidth="1"/>
    <col min="9495" max="9495" width="5" style="73" bestFit="1" customWidth="1"/>
    <col min="9496" max="9496" width="8" style="73" bestFit="1" customWidth="1"/>
    <col min="9497" max="9497" width="11.875" style="73" bestFit="1" customWidth="1"/>
    <col min="9498" max="9726" width="9" style="73"/>
    <col min="9727" max="9727" width="3.875" style="73" bestFit="1" customWidth="1"/>
    <col min="9728" max="9728" width="16" style="73" bestFit="1" customWidth="1"/>
    <col min="9729" max="9729" width="16.625" style="73" bestFit="1" customWidth="1"/>
    <col min="9730" max="9730" width="13.5" style="73" bestFit="1" customWidth="1"/>
    <col min="9731" max="9732" width="10.875" style="73" bestFit="1" customWidth="1"/>
    <col min="9733" max="9733" width="6.25" style="73" bestFit="1" customWidth="1"/>
    <col min="9734" max="9734" width="8.875" style="73" bestFit="1" customWidth="1"/>
    <col min="9735" max="9735" width="13.875" style="73" bestFit="1" customWidth="1"/>
    <col min="9736" max="9736" width="13.25" style="73" bestFit="1" customWidth="1"/>
    <col min="9737" max="9737" width="16" style="73" bestFit="1" customWidth="1"/>
    <col min="9738" max="9738" width="11.625" style="73" bestFit="1" customWidth="1"/>
    <col min="9739" max="9739" width="16.875" style="73" customWidth="1"/>
    <col min="9740" max="9740" width="13.25" style="73" customWidth="1"/>
    <col min="9741" max="9741" width="18.375" style="73" bestFit="1" customWidth="1"/>
    <col min="9742" max="9742" width="15" style="73" bestFit="1" customWidth="1"/>
    <col min="9743" max="9743" width="14.75" style="73" bestFit="1" customWidth="1"/>
    <col min="9744" max="9744" width="14.625" style="73" bestFit="1" customWidth="1"/>
    <col min="9745" max="9745" width="13.75" style="73" bestFit="1" customWidth="1"/>
    <col min="9746" max="9746" width="14.25" style="73" bestFit="1" customWidth="1"/>
    <col min="9747" max="9747" width="15.125" style="73" customWidth="1"/>
    <col min="9748" max="9748" width="20.5" style="73" bestFit="1" customWidth="1"/>
    <col min="9749" max="9749" width="27.875" style="73" bestFit="1" customWidth="1"/>
    <col min="9750" max="9750" width="6.875" style="73" bestFit="1" customWidth="1"/>
    <col min="9751" max="9751" width="5" style="73" bestFit="1" customWidth="1"/>
    <col min="9752" max="9752" width="8" style="73" bestFit="1" customWidth="1"/>
    <col min="9753" max="9753" width="11.875" style="73" bestFit="1" customWidth="1"/>
    <col min="9754" max="9982" width="9" style="73"/>
    <col min="9983" max="9983" width="3.875" style="73" bestFit="1" customWidth="1"/>
    <col min="9984" max="9984" width="16" style="73" bestFit="1" customWidth="1"/>
    <col min="9985" max="9985" width="16.625" style="73" bestFit="1" customWidth="1"/>
    <col min="9986" max="9986" width="13.5" style="73" bestFit="1" customWidth="1"/>
    <col min="9987" max="9988" width="10.875" style="73" bestFit="1" customWidth="1"/>
    <col min="9989" max="9989" width="6.25" style="73" bestFit="1" customWidth="1"/>
    <col min="9990" max="9990" width="8.875" style="73" bestFit="1" customWidth="1"/>
    <col min="9991" max="9991" width="13.875" style="73" bestFit="1" customWidth="1"/>
    <col min="9992" max="9992" width="13.25" style="73" bestFit="1" customWidth="1"/>
    <col min="9993" max="9993" width="16" style="73" bestFit="1" customWidth="1"/>
    <col min="9994" max="9994" width="11.625" style="73" bestFit="1" customWidth="1"/>
    <col min="9995" max="9995" width="16.875" style="73" customWidth="1"/>
    <col min="9996" max="9996" width="13.25" style="73" customWidth="1"/>
    <col min="9997" max="9997" width="18.375" style="73" bestFit="1" customWidth="1"/>
    <col min="9998" max="9998" width="15" style="73" bestFit="1" customWidth="1"/>
    <col min="9999" max="9999" width="14.75" style="73" bestFit="1" customWidth="1"/>
    <col min="10000" max="10000" width="14.625" style="73" bestFit="1" customWidth="1"/>
    <col min="10001" max="10001" width="13.75" style="73" bestFit="1" customWidth="1"/>
    <col min="10002" max="10002" width="14.25" style="73" bestFit="1" customWidth="1"/>
    <col min="10003" max="10003" width="15.125" style="73" customWidth="1"/>
    <col min="10004" max="10004" width="20.5" style="73" bestFit="1" customWidth="1"/>
    <col min="10005" max="10005" width="27.875" style="73" bestFit="1" customWidth="1"/>
    <col min="10006" max="10006" width="6.875" style="73" bestFit="1" customWidth="1"/>
    <col min="10007" max="10007" width="5" style="73" bestFit="1" customWidth="1"/>
    <col min="10008" max="10008" width="8" style="73" bestFit="1" customWidth="1"/>
    <col min="10009" max="10009" width="11.875" style="73" bestFit="1" customWidth="1"/>
    <col min="10010" max="10238" width="9" style="73"/>
    <col min="10239" max="10239" width="3.875" style="73" bestFit="1" customWidth="1"/>
    <col min="10240" max="10240" width="16" style="73" bestFit="1" customWidth="1"/>
    <col min="10241" max="10241" width="16.625" style="73" bestFit="1" customWidth="1"/>
    <col min="10242" max="10242" width="13.5" style="73" bestFit="1" customWidth="1"/>
    <col min="10243" max="10244" width="10.875" style="73" bestFit="1" customWidth="1"/>
    <col min="10245" max="10245" width="6.25" style="73" bestFit="1" customWidth="1"/>
    <col min="10246" max="10246" width="8.875" style="73" bestFit="1" customWidth="1"/>
    <col min="10247" max="10247" width="13.875" style="73" bestFit="1" customWidth="1"/>
    <col min="10248" max="10248" width="13.25" style="73" bestFit="1" customWidth="1"/>
    <col min="10249" max="10249" width="16" style="73" bestFit="1" customWidth="1"/>
    <col min="10250" max="10250" width="11.625" style="73" bestFit="1" customWidth="1"/>
    <col min="10251" max="10251" width="16.875" style="73" customWidth="1"/>
    <col min="10252" max="10252" width="13.25" style="73" customWidth="1"/>
    <col min="10253" max="10253" width="18.375" style="73" bestFit="1" customWidth="1"/>
    <col min="10254" max="10254" width="15" style="73" bestFit="1" customWidth="1"/>
    <col min="10255" max="10255" width="14.75" style="73" bestFit="1" customWidth="1"/>
    <col min="10256" max="10256" width="14.625" style="73" bestFit="1" customWidth="1"/>
    <col min="10257" max="10257" width="13.75" style="73" bestFit="1" customWidth="1"/>
    <col min="10258" max="10258" width="14.25" style="73" bestFit="1" customWidth="1"/>
    <col min="10259" max="10259" width="15.125" style="73" customWidth="1"/>
    <col min="10260" max="10260" width="20.5" style="73" bestFit="1" customWidth="1"/>
    <col min="10261" max="10261" width="27.875" style="73" bestFit="1" customWidth="1"/>
    <col min="10262" max="10262" width="6.875" style="73" bestFit="1" customWidth="1"/>
    <col min="10263" max="10263" width="5" style="73" bestFit="1" customWidth="1"/>
    <col min="10264" max="10264" width="8" style="73" bestFit="1" customWidth="1"/>
    <col min="10265" max="10265" width="11.875" style="73" bestFit="1" customWidth="1"/>
    <col min="10266" max="10494" width="9" style="73"/>
    <col min="10495" max="10495" width="3.875" style="73" bestFit="1" customWidth="1"/>
    <col min="10496" max="10496" width="16" style="73" bestFit="1" customWidth="1"/>
    <col min="10497" max="10497" width="16.625" style="73" bestFit="1" customWidth="1"/>
    <col min="10498" max="10498" width="13.5" style="73" bestFit="1" customWidth="1"/>
    <col min="10499" max="10500" width="10.875" style="73" bestFit="1" customWidth="1"/>
    <col min="10501" max="10501" width="6.25" style="73" bestFit="1" customWidth="1"/>
    <col min="10502" max="10502" width="8.875" style="73" bestFit="1" customWidth="1"/>
    <col min="10503" max="10503" width="13.875" style="73" bestFit="1" customWidth="1"/>
    <col min="10504" max="10504" width="13.25" style="73" bestFit="1" customWidth="1"/>
    <col min="10505" max="10505" width="16" style="73" bestFit="1" customWidth="1"/>
    <col min="10506" max="10506" width="11.625" style="73" bestFit="1" customWidth="1"/>
    <col min="10507" max="10507" width="16.875" style="73" customWidth="1"/>
    <col min="10508" max="10508" width="13.25" style="73" customWidth="1"/>
    <col min="10509" max="10509" width="18.375" style="73" bestFit="1" customWidth="1"/>
    <col min="10510" max="10510" width="15" style="73" bestFit="1" customWidth="1"/>
    <col min="10511" max="10511" width="14.75" style="73" bestFit="1" customWidth="1"/>
    <col min="10512" max="10512" width="14.625" style="73" bestFit="1" customWidth="1"/>
    <col min="10513" max="10513" width="13.75" style="73" bestFit="1" customWidth="1"/>
    <col min="10514" max="10514" width="14.25" style="73" bestFit="1" customWidth="1"/>
    <col min="10515" max="10515" width="15.125" style="73" customWidth="1"/>
    <col min="10516" max="10516" width="20.5" style="73" bestFit="1" customWidth="1"/>
    <col min="10517" max="10517" width="27.875" style="73" bestFit="1" customWidth="1"/>
    <col min="10518" max="10518" width="6.875" style="73" bestFit="1" customWidth="1"/>
    <col min="10519" max="10519" width="5" style="73" bestFit="1" customWidth="1"/>
    <col min="10520" max="10520" width="8" style="73" bestFit="1" customWidth="1"/>
    <col min="10521" max="10521" width="11.875" style="73" bestFit="1" customWidth="1"/>
    <col min="10522" max="10750" width="9" style="73"/>
    <col min="10751" max="10751" width="3.875" style="73" bestFit="1" customWidth="1"/>
    <col min="10752" max="10752" width="16" style="73" bestFit="1" customWidth="1"/>
    <col min="10753" max="10753" width="16.625" style="73" bestFit="1" customWidth="1"/>
    <col min="10754" max="10754" width="13.5" style="73" bestFit="1" customWidth="1"/>
    <col min="10755" max="10756" width="10.875" style="73" bestFit="1" customWidth="1"/>
    <col min="10757" max="10757" width="6.25" style="73" bestFit="1" customWidth="1"/>
    <col min="10758" max="10758" width="8.875" style="73" bestFit="1" customWidth="1"/>
    <col min="10759" max="10759" width="13.875" style="73" bestFit="1" customWidth="1"/>
    <col min="10760" max="10760" width="13.25" style="73" bestFit="1" customWidth="1"/>
    <col min="10761" max="10761" width="16" style="73" bestFit="1" customWidth="1"/>
    <col min="10762" max="10762" width="11.625" style="73" bestFit="1" customWidth="1"/>
    <col min="10763" max="10763" width="16.875" style="73" customWidth="1"/>
    <col min="10764" max="10764" width="13.25" style="73" customWidth="1"/>
    <col min="10765" max="10765" width="18.375" style="73" bestFit="1" customWidth="1"/>
    <col min="10766" max="10766" width="15" style="73" bestFit="1" customWidth="1"/>
    <col min="10767" max="10767" width="14.75" style="73" bestFit="1" customWidth="1"/>
    <col min="10768" max="10768" width="14.625" style="73" bestFit="1" customWidth="1"/>
    <col min="10769" max="10769" width="13.75" style="73" bestFit="1" customWidth="1"/>
    <col min="10770" max="10770" width="14.25" style="73" bestFit="1" customWidth="1"/>
    <col min="10771" max="10771" width="15.125" style="73" customWidth="1"/>
    <col min="10772" max="10772" width="20.5" style="73" bestFit="1" customWidth="1"/>
    <col min="10773" max="10773" width="27.875" style="73" bestFit="1" customWidth="1"/>
    <col min="10774" max="10774" width="6.875" style="73" bestFit="1" customWidth="1"/>
    <col min="10775" max="10775" width="5" style="73" bestFit="1" customWidth="1"/>
    <col min="10776" max="10776" width="8" style="73" bestFit="1" customWidth="1"/>
    <col min="10777" max="10777" width="11.875" style="73" bestFit="1" customWidth="1"/>
    <col min="10778" max="11006" width="9" style="73"/>
    <col min="11007" max="11007" width="3.875" style="73" bestFit="1" customWidth="1"/>
    <col min="11008" max="11008" width="16" style="73" bestFit="1" customWidth="1"/>
    <col min="11009" max="11009" width="16.625" style="73" bestFit="1" customWidth="1"/>
    <col min="11010" max="11010" width="13.5" style="73" bestFit="1" customWidth="1"/>
    <col min="11011" max="11012" width="10.875" style="73" bestFit="1" customWidth="1"/>
    <col min="11013" max="11013" width="6.25" style="73" bestFit="1" customWidth="1"/>
    <col min="11014" max="11014" width="8.875" style="73" bestFit="1" customWidth="1"/>
    <col min="11015" max="11015" width="13.875" style="73" bestFit="1" customWidth="1"/>
    <col min="11016" max="11016" width="13.25" style="73" bestFit="1" customWidth="1"/>
    <col min="11017" max="11017" width="16" style="73" bestFit="1" customWidth="1"/>
    <col min="11018" max="11018" width="11.625" style="73" bestFit="1" customWidth="1"/>
    <col min="11019" max="11019" width="16.875" style="73" customWidth="1"/>
    <col min="11020" max="11020" width="13.25" style="73" customWidth="1"/>
    <col min="11021" max="11021" width="18.375" style="73" bestFit="1" customWidth="1"/>
    <col min="11022" max="11022" width="15" style="73" bestFit="1" customWidth="1"/>
    <col min="11023" max="11023" width="14.75" style="73" bestFit="1" customWidth="1"/>
    <col min="11024" max="11024" width="14.625" style="73" bestFit="1" customWidth="1"/>
    <col min="11025" max="11025" width="13.75" style="73" bestFit="1" customWidth="1"/>
    <col min="11026" max="11026" width="14.25" style="73" bestFit="1" customWidth="1"/>
    <col min="11027" max="11027" width="15.125" style="73" customWidth="1"/>
    <col min="11028" max="11028" width="20.5" style="73" bestFit="1" customWidth="1"/>
    <col min="11029" max="11029" width="27.875" style="73" bestFit="1" customWidth="1"/>
    <col min="11030" max="11030" width="6.875" style="73" bestFit="1" customWidth="1"/>
    <col min="11031" max="11031" width="5" style="73" bestFit="1" customWidth="1"/>
    <col min="11032" max="11032" width="8" style="73" bestFit="1" customWidth="1"/>
    <col min="11033" max="11033" width="11.875" style="73" bestFit="1" customWidth="1"/>
    <col min="11034" max="11262" width="9" style="73"/>
    <col min="11263" max="11263" width="3.875" style="73" bestFit="1" customWidth="1"/>
    <col min="11264" max="11264" width="16" style="73" bestFit="1" customWidth="1"/>
    <col min="11265" max="11265" width="16.625" style="73" bestFit="1" customWidth="1"/>
    <col min="11266" max="11266" width="13.5" style="73" bestFit="1" customWidth="1"/>
    <col min="11267" max="11268" width="10.875" style="73" bestFit="1" customWidth="1"/>
    <col min="11269" max="11269" width="6.25" style="73" bestFit="1" customWidth="1"/>
    <col min="11270" max="11270" width="8.875" style="73" bestFit="1" customWidth="1"/>
    <col min="11271" max="11271" width="13.875" style="73" bestFit="1" customWidth="1"/>
    <col min="11272" max="11272" width="13.25" style="73" bestFit="1" customWidth="1"/>
    <col min="11273" max="11273" width="16" style="73" bestFit="1" customWidth="1"/>
    <col min="11274" max="11274" width="11.625" style="73" bestFit="1" customWidth="1"/>
    <col min="11275" max="11275" width="16.875" style="73" customWidth="1"/>
    <col min="11276" max="11276" width="13.25" style="73" customWidth="1"/>
    <col min="11277" max="11277" width="18.375" style="73" bestFit="1" customWidth="1"/>
    <col min="11278" max="11278" width="15" style="73" bestFit="1" customWidth="1"/>
    <col min="11279" max="11279" width="14.75" style="73" bestFit="1" customWidth="1"/>
    <col min="11280" max="11280" width="14.625" style="73" bestFit="1" customWidth="1"/>
    <col min="11281" max="11281" width="13.75" style="73" bestFit="1" customWidth="1"/>
    <col min="11282" max="11282" width="14.25" style="73" bestFit="1" customWidth="1"/>
    <col min="11283" max="11283" width="15.125" style="73" customWidth="1"/>
    <col min="11284" max="11284" width="20.5" style="73" bestFit="1" customWidth="1"/>
    <col min="11285" max="11285" width="27.875" style="73" bestFit="1" customWidth="1"/>
    <col min="11286" max="11286" width="6.875" style="73" bestFit="1" customWidth="1"/>
    <col min="11287" max="11287" width="5" style="73" bestFit="1" customWidth="1"/>
    <col min="11288" max="11288" width="8" style="73" bestFit="1" customWidth="1"/>
    <col min="11289" max="11289" width="11.875" style="73" bestFit="1" customWidth="1"/>
    <col min="11290" max="11518" width="9" style="73"/>
    <col min="11519" max="11519" width="3.875" style="73" bestFit="1" customWidth="1"/>
    <col min="11520" max="11520" width="16" style="73" bestFit="1" customWidth="1"/>
    <col min="11521" max="11521" width="16.625" style="73" bestFit="1" customWidth="1"/>
    <col min="11522" max="11522" width="13.5" style="73" bestFit="1" customWidth="1"/>
    <col min="11523" max="11524" width="10.875" style="73" bestFit="1" customWidth="1"/>
    <col min="11525" max="11525" width="6.25" style="73" bestFit="1" customWidth="1"/>
    <col min="11526" max="11526" width="8.875" style="73" bestFit="1" customWidth="1"/>
    <col min="11527" max="11527" width="13.875" style="73" bestFit="1" customWidth="1"/>
    <col min="11528" max="11528" width="13.25" style="73" bestFit="1" customWidth="1"/>
    <col min="11529" max="11529" width="16" style="73" bestFit="1" customWidth="1"/>
    <col min="11530" max="11530" width="11.625" style="73" bestFit="1" customWidth="1"/>
    <col min="11531" max="11531" width="16.875" style="73" customWidth="1"/>
    <col min="11532" max="11532" width="13.25" style="73" customWidth="1"/>
    <col min="11533" max="11533" width="18.375" style="73" bestFit="1" customWidth="1"/>
    <col min="11534" max="11534" width="15" style="73" bestFit="1" customWidth="1"/>
    <col min="11535" max="11535" width="14.75" style="73" bestFit="1" customWidth="1"/>
    <col min="11536" max="11536" width="14.625" style="73" bestFit="1" customWidth="1"/>
    <col min="11537" max="11537" width="13.75" style="73" bestFit="1" customWidth="1"/>
    <col min="11538" max="11538" width="14.25" style="73" bestFit="1" customWidth="1"/>
    <col min="11539" max="11539" width="15.125" style="73" customWidth="1"/>
    <col min="11540" max="11540" width="20.5" style="73" bestFit="1" customWidth="1"/>
    <col min="11541" max="11541" width="27.875" style="73" bestFit="1" customWidth="1"/>
    <col min="11542" max="11542" width="6.875" style="73" bestFit="1" customWidth="1"/>
    <col min="11543" max="11543" width="5" style="73" bestFit="1" customWidth="1"/>
    <col min="11544" max="11544" width="8" style="73" bestFit="1" customWidth="1"/>
    <col min="11545" max="11545" width="11.875" style="73" bestFit="1" customWidth="1"/>
    <col min="11546" max="11774" width="9" style="73"/>
    <col min="11775" max="11775" width="3.875" style="73" bestFit="1" customWidth="1"/>
    <col min="11776" max="11776" width="16" style="73" bestFit="1" customWidth="1"/>
    <col min="11777" max="11777" width="16.625" style="73" bestFit="1" customWidth="1"/>
    <col min="11778" max="11778" width="13.5" style="73" bestFit="1" customWidth="1"/>
    <col min="11779" max="11780" width="10.875" style="73" bestFit="1" customWidth="1"/>
    <col min="11781" max="11781" width="6.25" style="73" bestFit="1" customWidth="1"/>
    <col min="11782" max="11782" width="8.875" style="73" bestFit="1" customWidth="1"/>
    <col min="11783" max="11783" width="13.875" style="73" bestFit="1" customWidth="1"/>
    <col min="11784" max="11784" width="13.25" style="73" bestFit="1" customWidth="1"/>
    <col min="11785" max="11785" width="16" style="73" bestFit="1" customWidth="1"/>
    <col min="11786" max="11786" width="11.625" style="73" bestFit="1" customWidth="1"/>
    <col min="11787" max="11787" width="16.875" style="73" customWidth="1"/>
    <col min="11788" max="11788" width="13.25" style="73" customWidth="1"/>
    <col min="11789" max="11789" width="18.375" style="73" bestFit="1" customWidth="1"/>
    <col min="11790" max="11790" width="15" style="73" bestFit="1" customWidth="1"/>
    <col min="11791" max="11791" width="14.75" style="73" bestFit="1" customWidth="1"/>
    <col min="11792" max="11792" width="14.625" style="73" bestFit="1" customWidth="1"/>
    <col min="11793" max="11793" width="13.75" style="73" bestFit="1" customWidth="1"/>
    <col min="11794" max="11794" width="14.25" style="73" bestFit="1" customWidth="1"/>
    <col min="11795" max="11795" width="15.125" style="73" customWidth="1"/>
    <col min="11796" max="11796" width="20.5" style="73" bestFit="1" customWidth="1"/>
    <col min="11797" max="11797" width="27.875" style="73" bestFit="1" customWidth="1"/>
    <col min="11798" max="11798" width="6.875" style="73" bestFit="1" customWidth="1"/>
    <col min="11799" max="11799" width="5" style="73" bestFit="1" customWidth="1"/>
    <col min="11800" max="11800" width="8" style="73" bestFit="1" customWidth="1"/>
    <col min="11801" max="11801" width="11.875" style="73" bestFit="1" customWidth="1"/>
    <col min="11802" max="12030" width="9" style="73"/>
    <col min="12031" max="12031" width="3.875" style="73" bestFit="1" customWidth="1"/>
    <col min="12032" max="12032" width="16" style="73" bestFit="1" customWidth="1"/>
    <col min="12033" max="12033" width="16.625" style="73" bestFit="1" customWidth="1"/>
    <col min="12034" max="12034" width="13.5" style="73" bestFit="1" customWidth="1"/>
    <col min="12035" max="12036" width="10.875" style="73" bestFit="1" customWidth="1"/>
    <col min="12037" max="12037" width="6.25" style="73" bestFit="1" customWidth="1"/>
    <col min="12038" max="12038" width="8.875" style="73" bestFit="1" customWidth="1"/>
    <col min="12039" max="12039" width="13.875" style="73" bestFit="1" customWidth="1"/>
    <col min="12040" max="12040" width="13.25" style="73" bestFit="1" customWidth="1"/>
    <col min="12041" max="12041" width="16" style="73" bestFit="1" customWidth="1"/>
    <col min="12042" max="12042" width="11.625" style="73" bestFit="1" customWidth="1"/>
    <col min="12043" max="12043" width="16.875" style="73" customWidth="1"/>
    <col min="12044" max="12044" width="13.25" style="73" customWidth="1"/>
    <col min="12045" max="12045" width="18.375" style="73" bestFit="1" customWidth="1"/>
    <col min="12046" max="12046" width="15" style="73" bestFit="1" customWidth="1"/>
    <col min="12047" max="12047" width="14.75" style="73" bestFit="1" customWidth="1"/>
    <col min="12048" max="12048" width="14.625" style="73" bestFit="1" customWidth="1"/>
    <col min="12049" max="12049" width="13.75" style="73" bestFit="1" customWidth="1"/>
    <col min="12050" max="12050" width="14.25" style="73" bestFit="1" customWidth="1"/>
    <col min="12051" max="12051" width="15.125" style="73" customWidth="1"/>
    <col min="12052" max="12052" width="20.5" style="73" bestFit="1" customWidth="1"/>
    <col min="12053" max="12053" width="27.875" style="73" bestFit="1" customWidth="1"/>
    <col min="12054" max="12054" width="6.875" style="73" bestFit="1" customWidth="1"/>
    <col min="12055" max="12055" width="5" style="73" bestFit="1" customWidth="1"/>
    <col min="12056" max="12056" width="8" style="73" bestFit="1" customWidth="1"/>
    <col min="12057" max="12057" width="11.875" style="73" bestFit="1" customWidth="1"/>
    <col min="12058" max="12286" width="9" style="73"/>
    <col min="12287" max="12287" width="3.875" style="73" bestFit="1" customWidth="1"/>
    <col min="12288" max="12288" width="16" style="73" bestFit="1" customWidth="1"/>
    <col min="12289" max="12289" width="16.625" style="73" bestFit="1" customWidth="1"/>
    <col min="12290" max="12290" width="13.5" style="73" bestFit="1" customWidth="1"/>
    <col min="12291" max="12292" width="10.875" style="73" bestFit="1" customWidth="1"/>
    <col min="12293" max="12293" width="6.25" style="73" bestFit="1" customWidth="1"/>
    <col min="12294" max="12294" width="8.875" style="73" bestFit="1" customWidth="1"/>
    <col min="12295" max="12295" width="13.875" style="73" bestFit="1" customWidth="1"/>
    <col min="12296" max="12296" width="13.25" style="73" bestFit="1" customWidth="1"/>
    <col min="12297" max="12297" width="16" style="73" bestFit="1" customWidth="1"/>
    <col min="12298" max="12298" width="11.625" style="73" bestFit="1" customWidth="1"/>
    <col min="12299" max="12299" width="16.875" style="73" customWidth="1"/>
    <col min="12300" max="12300" width="13.25" style="73" customWidth="1"/>
    <col min="12301" max="12301" width="18.375" style="73" bestFit="1" customWidth="1"/>
    <col min="12302" max="12302" width="15" style="73" bestFit="1" customWidth="1"/>
    <col min="12303" max="12303" width="14.75" style="73" bestFit="1" customWidth="1"/>
    <col min="12304" max="12304" width="14.625" style="73" bestFit="1" customWidth="1"/>
    <col min="12305" max="12305" width="13.75" style="73" bestFit="1" customWidth="1"/>
    <col min="12306" max="12306" width="14.25" style="73" bestFit="1" customWidth="1"/>
    <col min="12307" max="12307" width="15.125" style="73" customWidth="1"/>
    <col min="12308" max="12308" width="20.5" style="73" bestFit="1" customWidth="1"/>
    <col min="12309" max="12309" width="27.875" style="73" bestFit="1" customWidth="1"/>
    <col min="12310" max="12310" width="6.875" style="73" bestFit="1" customWidth="1"/>
    <col min="12311" max="12311" width="5" style="73" bestFit="1" customWidth="1"/>
    <col min="12312" max="12312" width="8" style="73" bestFit="1" customWidth="1"/>
    <col min="12313" max="12313" width="11.875" style="73" bestFit="1" customWidth="1"/>
    <col min="12314" max="12542" width="9" style="73"/>
    <col min="12543" max="12543" width="3.875" style="73" bestFit="1" customWidth="1"/>
    <col min="12544" max="12544" width="16" style="73" bestFit="1" customWidth="1"/>
    <col min="12545" max="12545" width="16.625" style="73" bestFit="1" customWidth="1"/>
    <col min="12546" max="12546" width="13.5" style="73" bestFit="1" customWidth="1"/>
    <col min="12547" max="12548" width="10.875" style="73" bestFit="1" customWidth="1"/>
    <col min="12549" max="12549" width="6.25" style="73" bestFit="1" customWidth="1"/>
    <col min="12550" max="12550" width="8.875" style="73" bestFit="1" customWidth="1"/>
    <col min="12551" max="12551" width="13.875" style="73" bestFit="1" customWidth="1"/>
    <col min="12552" max="12552" width="13.25" style="73" bestFit="1" customWidth="1"/>
    <col min="12553" max="12553" width="16" style="73" bestFit="1" customWidth="1"/>
    <col min="12554" max="12554" width="11.625" style="73" bestFit="1" customWidth="1"/>
    <col min="12555" max="12555" width="16.875" style="73" customWidth="1"/>
    <col min="12556" max="12556" width="13.25" style="73" customWidth="1"/>
    <col min="12557" max="12557" width="18.375" style="73" bestFit="1" customWidth="1"/>
    <col min="12558" max="12558" width="15" style="73" bestFit="1" customWidth="1"/>
    <col min="12559" max="12559" width="14.75" style="73" bestFit="1" customWidth="1"/>
    <col min="12560" max="12560" width="14.625" style="73" bestFit="1" customWidth="1"/>
    <col min="12561" max="12561" width="13.75" style="73" bestFit="1" customWidth="1"/>
    <col min="12562" max="12562" width="14.25" style="73" bestFit="1" customWidth="1"/>
    <col min="12563" max="12563" width="15.125" style="73" customWidth="1"/>
    <col min="12564" max="12564" width="20.5" style="73" bestFit="1" customWidth="1"/>
    <col min="12565" max="12565" width="27.875" style="73" bestFit="1" customWidth="1"/>
    <col min="12566" max="12566" width="6.875" style="73" bestFit="1" customWidth="1"/>
    <col min="12567" max="12567" width="5" style="73" bestFit="1" customWidth="1"/>
    <col min="12568" max="12568" width="8" style="73" bestFit="1" customWidth="1"/>
    <col min="12569" max="12569" width="11.875" style="73" bestFit="1" customWidth="1"/>
    <col min="12570" max="12798" width="9" style="73"/>
    <col min="12799" max="12799" width="3.875" style="73" bestFit="1" customWidth="1"/>
    <col min="12800" max="12800" width="16" style="73" bestFit="1" customWidth="1"/>
    <col min="12801" max="12801" width="16.625" style="73" bestFit="1" customWidth="1"/>
    <col min="12802" max="12802" width="13.5" style="73" bestFit="1" customWidth="1"/>
    <col min="12803" max="12804" width="10.875" style="73" bestFit="1" customWidth="1"/>
    <col min="12805" max="12805" width="6.25" style="73" bestFit="1" customWidth="1"/>
    <col min="12806" max="12806" width="8.875" style="73" bestFit="1" customWidth="1"/>
    <col min="12807" max="12807" width="13.875" style="73" bestFit="1" customWidth="1"/>
    <col min="12808" max="12808" width="13.25" style="73" bestFit="1" customWidth="1"/>
    <col min="12809" max="12809" width="16" style="73" bestFit="1" customWidth="1"/>
    <col min="12810" max="12810" width="11.625" style="73" bestFit="1" customWidth="1"/>
    <col min="12811" max="12811" width="16.875" style="73" customWidth="1"/>
    <col min="12812" max="12812" width="13.25" style="73" customWidth="1"/>
    <col min="12813" max="12813" width="18.375" style="73" bestFit="1" customWidth="1"/>
    <col min="12814" max="12814" width="15" style="73" bestFit="1" customWidth="1"/>
    <col min="12815" max="12815" width="14.75" style="73" bestFit="1" customWidth="1"/>
    <col min="12816" max="12816" width="14.625" style="73" bestFit="1" customWidth="1"/>
    <col min="12817" max="12817" width="13.75" style="73" bestFit="1" customWidth="1"/>
    <col min="12818" max="12818" width="14.25" style="73" bestFit="1" customWidth="1"/>
    <col min="12819" max="12819" width="15.125" style="73" customWidth="1"/>
    <col min="12820" max="12820" width="20.5" style="73" bestFit="1" customWidth="1"/>
    <col min="12821" max="12821" width="27.875" style="73" bestFit="1" customWidth="1"/>
    <col min="12822" max="12822" width="6.875" style="73" bestFit="1" customWidth="1"/>
    <col min="12823" max="12823" width="5" style="73" bestFit="1" customWidth="1"/>
    <col min="12824" max="12824" width="8" style="73" bestFit="1" customWidth="1"/>
    <col min="12825" max="12825" width="11.875" style="73" bestFit="1" customWidth="1"/>
    <col min="12826" max="13054" width="9" style="73"/>
    <col min="13055" max="13055" width="3.875" style="73" bestFit="1" customWidth="1"/>
    <col min="13056" max="13056" width="16" style="73" bestFit="1" customWidth="1"/>
    <col min="13057" max="13057" width="16.625" style="73" bestFit="1" customWidth="1"/>
    <col min="13058" max="13058" width="13.5" style="73" bestFit="1" customWidth="1"/>
    <col min="13059" max="13060" width="10.875" style="73" bestFit="1" customWidth="1"/>
    <col min="13061" max="13061" width="6.25" style="73" bestFit="1" customWidth="1"/>
    <col min="13062" max="13062" width="8.875" style="73" bestFit="1" customWidth="1"/>
    <col min="13063" max="13063" width="13.875" style="73" bestFit="1" customWidth="1"/>
    <col min="13064" max="13064" width="13.25" style="73" bestFit="1" customWidth="1"/>
    <col min="13065" max="13065" width="16" style="73" bestFit="1" customWidth="1"/>
    <col min="13066" max="13066" width="11.625" style="73" bestFit="1" customWidth="1"/>
    <col min="13067" max="13067" width="16.875" style="73" customWidth="1"/>
    <col min="13068" max="13068" width="13.25" style="73" customWidth="1"/>
    <col min="13069" max="13069" width="18.375" style="73" bestFit="1" customWidth="1"/>
    <col min="13070" max="13070" width="15" style="73" bestFit="1" customWidth="1"/>
    <col min="13071" max="13071" width="14.75" style="73" bestFit="1" customWidth="1"/>
    <col min="13072" max="13072" width="14.625" style="73" bestFit="1" customWidth="1"/>
    <col min="13073" max="13073" width="13.75" style="73" bestFit="1" customWidth="1"/>
    <col min="13074" max="13074" width="14.25" style="73" bestFit="1" customWidth="1"/>
    <col min="13075" max="13075" width="15.125" style="73" customWidth="1"/>
    <col min="13076" max="13076" width="20.5" style="73" bestFit="1" customWidth="1"/>
    <col min="13077" max="13077" width="27.875" style="73" bestFit="1" customWidth="1"/>
    <col min="13078" max="13078" width="6.875" style="73" bestFit="1" customWidth="1"/>
    <col min="13079" max="13079" width="5" style="73" bestFit="1" customWidth="1"/>
    <col min="13080" max="13080" width="8" style="73" bestFit="1" customWidth="1"/>
    <col min="13081" max="13081" width="11.875" style="73" bestFit="1" customWidth="1"/>
    <col min="13082" max="13310" width="9" style="73"/>
    <col min="13311" max="13311" width="3.875" style="73" bestFit="1" customWidth="1"/>
    <col min="13312" max="13312" width="16" style="73" bestFit="1" customWidth="1"/>
    <col min="13313" max="13313" width="16.625" style="73" bestFit="1" customWidth="1"/>
    <col min="13314" max="13314" width="13.5" style="73" bestFit="1" customWidth="1"/>
    <col min="13315" max="13316" width="10.875" style="73" bestFit="1" customWidth="1"/>
    <col min="13317" max="13317" width="6.25" style="73" bestFit="1" customWidth="1"/>
    <col min="13318" max="13318" width="8.875" style="73" bestFit="1" customWidth="1"/>
    <col min="13319" max="13319" width="13.875" style="73" bestFit="1" customWidth="1"/>
    <col min="13320" max="13320" width="13.25" style="73" bestFit="1" customWidth="1"/>
    <col min="13321" max="13321" width="16" style="73" bestFit="1" customWidth="1"/>
    <col min="13322" max="13322" width="11.625" style="73" bestFit="1" customWidth="1"/>
    <col min="13323" max="13323" width="16.875" style="73" customWidth="1"/>
    <col min="13324" max="13324" width="13.25" style="73" customWidth="1"/>
    <col min="13325" max="13325" width="18.375" style="73" bestFit="1" customWidth="1"/>
    <col min="13326" max="13326" width="15" style="73" bestFit="1" customWidth="1"/>
    <col min="13327" max="13327" width="14.75" style="73" bestFit="1" customWidth="1"/>
    <col min="13328" max="13328" width="14.625" style="73" bestFit="1" customWidth="1"/>
    <col min="13329" max="13329" width="13.75" style="73" bestFit="1" customWidth="1"/>
    <col min="13330" max="13330" width="14.25" style="73" bestFit="1" customWidth="1"/>
    <col min="13331" max="13331" width="15.125" style="73" customWidth="1"/>
    <col min="13332" max="13332" width="20.5" style="73" bestFit="1" customWidth="1"/>
    <col min="13333" max="13333" width="27.875" style="73" bestFit="1" customWidth="1"/>
    <col min="13334" max="13334" width="6.875" style="73" bestFit="1" customWidth="1"/>
    <col min="13335" max="13335" width="5" style="73" bestFit="1" customWidth="1"/>
    <col min="13336" max="13336" width="8" style="73" bestFit="1" customWidth="1"/>
    <col min="13337" max="13337" width="11.875" style="73" bestFit="1" customWidth="1"/>
    <col min="13338" max="13566" width="9" style="73"/>
    <col min="13567" max="13567" width="3.875" style="73" bestFit="1" customWidth="1"/>
    <col min="13568" max="13568" width="16" style="73" bestFit="1" customWidth="1"/>
    <col min="13569" max="13569" width="16.625" style="73" bestFit="1" customWidth="1"/>
    <col min="13570" max="13570" width="13.5" style="73" bestFit="1" customWidth="1"/>
    <col min="13571" max="13572" width="10.875" style="73" bestFit="1" customWidth="1"/>
    <col min="13573" max="13573" width="6.25" style="73" bestFit="1" customWidth="1"/>
    <col min="13574" max="13574" width="8.875" style="73" bestFit="1" customWidth="1"/>
    <col min="13575" max="13575" width="13.875" style="73" bestFit="1" customWidth="1"/>
    <col min="13576" max="13576" width="13.25" style="73" bestFit="1" customWidth="1"/>
    <col min="13577" max="13577" width="16" style="73" bestFit="1" customWidth="1"/>
    <col min="13578" max="13578" width="11.625" style="73" bestFit="1" customWidth="1"/>
    <col min="13579" max="13579" width="16.875" style="73" customWidth="1"/>
    <col min="13580" max="13580" width="13.25" style="73" customWidth="1"/>
    <col min="13581" max="13581" width="18.375" style="73" bestFit="1" customWidth="1"/>
    <col min="13582" max="13582" width="15" style="73" bestFit="1" customWidth="1"/>
    <col min="13583" max="13583" width="14.75" style="73" bestFit="1" customWidth="1"/>
    <col min="13584" max="13584" width="14.625" style="73" bestFit="1" customWidth="1"/>
    <col min="13585" max="13585" width="13.75" style="73" bestFit="1" customWidth="1"/>
    <col min="13586" max="13586" width="14.25" style="73" bestFit="1" customWidth="1"/>
    <col min="13587" max="13587" width="15.125" style="73" customWidth="1"/>
    <col min="13588" max="13588" width="20.5" style="73" bestFit="1" customWidth="1"/>
    <col min="13589" max="13589" width="27.875" style="73" bestFit="1" customWidth="1"/>
    <col min="13590" max="13590" width="6.875" style="73" bestFit="1" customWidth="1"/>
    <col min="13591" max="13591" width="5" style="73" bestFit="1" customWidth="1"/>
    <col min="13592" max="13592" width="8" style="73" bestFit="1" customWidth="1"/>
    <col min="13593" max="13593" width="11.875" style="73" bestFit="1" customWidth="1"/>
    <col min="13594" max="13822" width="9" style="73"/>
    <col min="13823" max="13823" width="3.875" style="73" bestFit="1" customWidth="1"/>
    <col min="13824" max="13824" width="16" style="73" bestFit="1" customWidth="1"/>
    <col min="13825" max="13825" width="16.625" style="73" bestFit="1" customWidth="1"/>
    <col min="13826" max="13826" width="13.5" style="73" bestFit="1" customWidth="1"/>
    <col min="13827" max="13828" width="10.875" style="73" bestFit="1" customWidth="1"/>
    <col min="13829" max="13829" width="6.25" style="73" bestFit="1" customWidth="1"/>
    <col min="13830" max="13830" width="8.875" style="73" bestFit="1" customWidth="1"/>
    <col min="13831" max="13831" width="13.875" style="73" bestFit="1" customWidth="1"/>
    <col min="13832" max="13832" width="13.25" style="73" bestFit="1" customWidth="1"/>
    <col min="13833" max="13833" width="16" style="73" bestFit="1" customWidth="1"/>
    <col min="13834" max="13834" width="11.625" style="73" bestFit="1" customWidth="1"/>
    <col min="13835" max="13835" width="16.875" style="73" customWidth="1"/>
    <col min="13836" max="13836" width="13.25" style="73" customWidth="1"/>
    <col min="13837" max="13837" width="18.375" style="73" bestFit="1" customWidth="1"/>
    <col min="13838" max="13838" width="15" style="73" bestFit="1" customWidth="1"/>
    <col min="13839" max="13839" width="14.75" style="73" bestFit="1" customWidth="1"/>
    <col min="13840" max="13840" width="14.625" style="73" bestFit="1" customWidth="1"/>
    <col min="13841" max="13841" width="13.75" style="73" bestFit="1" customWidth="1"/>
    <col min="13842" max="13842" width="14.25" style="73" bestFit="1" customWidth="1"/>
    <col min="13843" max="13843" width="15.125" style="73" customWidth="1"/>
    <col min="13844" max="13844" width="20.5" style="73" bestFit="1" customWidth="1"/>
    <col min="13845" max="13845" width="27.875" style="73" bestFit="1" customWidth="1"/>
    <col min="13846" max="13846" width="6.875" style="73" bestFit="1" customWidth="1"/>
    <col min="13847" max="13847" width="5" style="73" bestFit="1" customWidth="1"/>
    <col min="13848" max="13848" width="8" style="73" bestFit="1" customWidth="1"/>
    <col min="13849" max="13849" width="11.875" style="73" bestFit="1" customWidth="1"/>
    <col min="13850" max="14078" width="9" style="73"/>
    <col min="14079" max="14079" width="3.875" style="73" bestFit="1" customWidth="1"/>
    <col min="14080" max="14080" width="16" style="73" bestFit="1" customWidth="1"/>
    <col min="14081" max="14081" width="16.625" style="73" bestFit="1" customWidth="1"/>
    <col min="14082" max="14082" width="13.5" style="73" bestFit="1" customWidth="1"/>
    <col min="14083" max="14084" width="10.875" style="73" bestFit="1" customWidth="1"/>
    <col min="14085" max="14085" width="6.25" style="73" bestFit="1" customWidth="1"/>
    <col min="14086" max="14086" width="8.875" style="73" bestFit="1" customWidth="1"/>
    <col min="14087" max="14087" width="13.875" style="73" bestFit="1" customWidth="1"/>
    <col min="14088" max="14088" width="13.25" style="73" bestFit="1" customWidth="1"/>
    <col min="14089" max="14089" width="16" style="73" bestFit="1" customWidth="1"/>
    <col min="14090" max="14090" width="11.625" style="73" bestFit="1" customWidth="1"/>
    <col min="14091" max="14091" width="16.875" style="73" customWidth="1"/>
    <col min="14092" max="14092" width="13.25" style="73" customWidth="1"/>
    <col min="14093" max="14093" width="18.375" style="73" bestFit="1" customWidth="1"/>
    <col min="14094" max="14094" width="15" style="73" bestFit="1" customWidth="1"/>
    <col min="14095" max="14095" width="14.75" style="73" bestFit="1" customWidth="1"/>
    <col min="14096" max="14096" width="14.625" style="73" bestFit="1" customWidth="1"/>
    <col min="14097" max="14097" width="13.75" style="73" bestFit="1" customWidth="1"/>
    <col min="14098" max="14098" width="14.25" style="73" bestFit="1" customWidth="1"/>
    <col min="14099" max="14099" width="15.125" style="73" customWidth="1"/>
    <col min="14100" max="14100" width="20.5" style="73" bestFit="1" customWidth="1"/>
    <col min="14101" max="14101" width="27.875" style="73" bestFit="1" customWidth="1"/>
    <col min="14102" max="14102" width="6.875" style="73" bestFit="1" customWidth="1"/>
    <col min="14103" max="14103" width="5" style="73" bestFit="1" customWidth="1"/>
    <col min="14104" max="14104" width="8" style="73" bestFit="1" customWidth="1"/>
    <col min="14105" max="14105" width="11.875" style="73" bestFit="1" customWidth="1"/>
    <col min="14106" max="14334" width="9" style="73"/>
    <col min="14335" max="14335" width="3.875" style="73" bestFit="1" customWidth="1"/>
    <col min="14336" max="14336" width="16" style="73" bestFit="1" customWidth="1"/>
    <col min="14337" max="14337" width="16.625" style="73" bestFit="1" customWidth="1"/>
    <col min="14338" max="14338" width="13.5" style="73" bestFit="1" customWidth="1"/>
    <col min="14339" max="14340" width="10.875" style="73" bestFit="1" customWidth="1"/>
    <col min="14341" max="14341" width="6.25" style="73" bestFit="1" customWidth="1"/>
    <col min="14342" max="14342" width="8.875" style="73" bestFit="1" customWidth="1"/>
    <col min="14343" max="14343" width="13.875" style="73" bestFit="1" customWidth="1"/>
    <col min="14344" max="14344" width="13.25" style="73" bestFit="1" customWidth="1"/>
    <col min="14345" max="14345" width="16" style="73" bestFit="1" customWidth="1"/>
    <col min="14346" max="14346" width="11.625" style="73" bestFit="1" customWidth="1"/>
    <col min="14347" max="14347" width="16.875" style="73" customWidth="1"/>
    <col min="14348" max="14348" width="13.25" style="73" customWidth="1"/>
    <col min="14349" max="14349" width="18.375" style="73" bestFit="1" customWidth="1"/>
    <col min="14350" max="14350" width="15" style="73" bestFit="1" customWidth="1"/>
    <col min="14351" max="14351" width="14.75" style="73" bestFit="1" customWidth="1"/>
    <col min="14352" max="14352" width="14.625" style="73" bestFit="1" customWidth="1"/>
    <col min="14353" max="14353" width="13.75" style="73" bestFit="1" customWidth="1"/>
    <col min="14354" max="14354" width="14.25" style="73" bestFit="1" customWidth="1"/>
    <col min="14355" max="14355" width="15.125" style="73" customWidth="1"/>
    <col min="14356" max="14356" width="20.5" style="73" bestFit="1" customWidth="1"/>
    <col min="14357" max="14357" width="27.875" style="73" bestFit="1" customWidth="1"/>
    <col min="14358" max="14358" width="6.875" style="73" bestFit="1" customWidth="1"/>
    <col min="14359" max="14359" width="5" style="73" bestFit="1" customWidth="1"/>
    <col min="14360" max="14360" width="8" style="73" bestFit="1" customWidth="1"/>
    <col min="14361" max="14361" width="11.875" style="73" bestFit="1" customWidth="1"/>
    <col min="14362" max="14590" width="9" style="73"/>
    <col min="14591" max="14591" width="3.875" style="73" bestFit="1" customWidth="1"/>
    <col min="14592" max="14592" width="16" style="73" bestFit="1" customWidth="1"/>
    <col min="14593" max="14593" width="16.625" style="73" bestFit="1" customWidth="1"/>
    <col min="14594" max="14594" width="13.5" style="73" bestFit="1" customWidth="1"/>
    <col min="14595" max="14596" width="10.875" style="73" bestFit="1" customWidth="1"/>
    <col min="14597" max="14597" width="6.25" style="73" bestFit="1" customWidth="1"/>
    <col min="14598" max="14598" width="8.875" style="73" bestFit="1" customWidth="1"/>
    <col min="14599" max="14599" width="13.875" style="73" bestFit="1" customWidth="1"/>
    <col min="14600" max="14600" width="13.25" style="73" bestFit="1" customWidth="1"/>
    <col min="14601" max="14601" width="16" style="73" bestFit="1" customWidth="1"/>
    <col min="14602" max="14602" width="11.625" style="73" bestFit="1" customWidth="1"/>
    <col min="14603" max="14603" width="16.875" style="73" customWidth="1"/>
    <col min="14604" max="14604" width="13.25" style="73" customWidth="1"/>
    <col min="14605" max="14605" width="18.375" style="73" bestFit="1" customWidth="1"/>
    <col min="14606" max="14606" width="15" style="73" bestFit="1" customWidth="1"/>
    <col min="14607" max="14607" width="14.75" style="73" bestFit="1" customWidth="1"/>
    <col min="14608" max="14608" width="14.625" style="73" bestFit="1" customWidth="1"/>
    <col min="14609" max="14609" width="13.75" style="73" bestFit="1" customWidth="1"/>
    <col min="14610" max="14610" width="14.25" style="73" bestFit="1" customWidth="1"/>
    <col min="14611" max="14611" width="15.125" style="73" customWidth="1"/>
    <col min="14612" max="14612" width="20.5" style="73" bestFit="1" customWidth="1"/>
    <col min="14613" max="14613" width="27.875" style="73" bestFit="1" customWidth="1"/>
    <col min="14614" max="14614" width="6.875" style="73" bestFit="1" customWidth="1"/>
    <col min="14615" max="14615" width="5" style="73" bestFit="1" customWidth="1"/>
    <col min="14616" max="14616" width="8" style="73" bestFit="1" customWidth="1"/>
    <col min="14617" max="14617" width="11.875" style="73" bestFit="1" customWidth="1"/>
    <col min="14618" max="14846" width="9" style="73"/>
    <col min="14847" max="14847" width="3.875" style="73" bestFit="1" customWidth="1"/>
    <col min="14848" max="14848" width="16" style="73" bestFit="1" customWidth="1"/>
    <col min="14849" max="14849" width="16.625" style="73" bestFit="1" customWidth="1"/>
    <col min="14850" max="14850" width="13.5" style="73" bestFit="1" customWidth="1"/>
    <col min="14851" max="14852" width="10.875" style="73" bestFit="1" customWidth="1"/>
    <col min="14853" max="14853" width="6.25" style="73" bestFit="1" customWidth="1"/>
    <col min="14854" max="14854" width="8.875" style="73" bestFit="1" customWidth="1"/>
    <col min="14855" max="14855" width="13.875" style="73" bestFit="1" customWidth="1"/>
    <col min="14856" max="14856" width="13.25" style="73" bestFit="1" customWidth="1"/>
    <col min="14857" max="14857" width="16" style="73" bestFit="1" customWidth="1"/>
    <col min="14858" max="14858" width="11.625" style="73" bestFit="1" customWidth="1"/>
    <col min="14859" max="14859" width="16.875" style="73" customWidth="1"/>
    <col min="14860" max="14860" width="13.25" style="73" customWidth="1"/>
    <col min="14861" max="14861" width="18.375" style="73" bestFit="1" customWidth="1"/>
    <col min="14862" max="14862" width="15" style="73" bestFit="1" customWidth="1"/>
    <col min="14863" max="14863" width="14.75" style="73" bestFit="1" customWidth="1"/>
    <col min="14864" max="14864" width="14.625" style="73" bestFit="1" customWidth="1"/>
    <col min="14865" max="14865" width="13.75" style="73" bestFit="1" customWidth="1"/>
    <col min="14866" max="14866" width="14.25" style="73" bestFit="1" customWidth="1"/>
    <col min="14867" max="14867" width="15.125" style="73" customWidth="1"/>
    <col min="14868" max="14868" width="20.5" style="73" bestFit="1" customWidth="1"/>
    <col min="14869" max="14869" width="27.875" style="73" bestFit="1" customWidth="1"/>
    <col min="14870" max="14870" width="6.875" style="73" bestFit="1" customWidth="1"/>
    <col min="14871" max="14871" width="5" style="73" bestFit="1" customWidth="1"/>
    <col min="14872" max="14872" width="8" style="73" bestFit="1" customWidth="1"/>
    <col min="14873" max="14873" width="11.875" style="73" bestFit="1" customWidth="1"/>
    <col min="14874" max="15102" width="9" style="73"/>
    <col min="15103" max="15103" width="3.875" style="73" bestFit="1" customWidth="1"/>
    <col min="15104" max="15104" width="16" style="73" bestFit="1" customWidth="1"/>
    <col min="15105" max="15105" width="16.625" style="73" bestFit="1" customWidth="1"/>
    <col min="15106" max="15106" width="13.5" style="73" bestFit="1" customWidth="1"/>
    <col min="15107" max="15108" width="10.875" style="73" bestFit="1" customWidth="1"/>
    <col min="15109" max="15109" width="6.25" style="73" bestFit="1" customWidth="1"/>
    <col min="15110" max="15110" width="8.875" style="73" bestFit="1" customWidth="1"/>
    <col min="15111" max="15111" width="13.875" style="73" bestFit="1" customWidth="1"/>
    <col min="15112" max="15112" width="13.25" style="73" bestFit="1" customWidth="1"/>
    <col min="15113" max="15113" width="16" style="73" bestFit="1" customWidth="1"/>
    <col min="15114" max="15114" width="11.625" style="73" bestFit="1" customWidth="1"/>
    <col min="15115" max="15115" width="16.875" style="73" customWidth="1"/>
    <col min="15116" max="15116" width="13.25" style="73" customWidth="1"/>
    <col min="15117" max="15117" width="18.375" style="73" bestFit="1" customWidth="1"/>
    <col min="15118" max="15118" width="15" style="73" bestFit="1" customWidth="1"/>
    <col min="15119" max="15119" width="14.75" style="73" bestFit="1" customWidth="1"/>
    <col min="15120" max="15120" width="14.625" style="73" bestFit="1" customWidth="1"/>
    <col min="15121" max="15121" width="13.75" style="73" bestFit="1" customWidth="1"/>
    <col min="15122" max="15122" width="14.25" style="73" bestFit="1" customWidth="1"/>
    <col min="15123" max="15123" width="15.125" style="73" customWidth="1"/>
    <col min="15124" max="15124" width="20.5" style="73" bestFit="1" customWidth="1"/>
    <col min="15125" max="15125" width="27.875" style="73" bestFit="1" customWidth="1"/>
    <col min="15126" max="15126" width="6.875" style="73" bestFit="1" customWidth="1"/>
    <col min="15127" max="15127" width="5" style="73" bestFit="1" customWidth="1"/>
    <col min="15128" max="15128" width="8" style="73" bestFit="1" customWidth="1"/>
    <col min="15129" max="15129" width="11.875" style="73" bestFit="1" customWidth="1"/>
    <col min="15130" max="15358" width="9" style="73"/>
    <col min="15359" max="15359" width="3.875" style="73" bestFit="1" customWidth="1"/>
    <col min="15360" max="15360" width="16" style="73" bestFit="1" customWidth="1"/>
    <col min="15361" max="15361" width="16.625" style="73" bestFit="1" customWidth="1"/>
    <col min="15362" max="15362" width="13.5" style="73" bestFit="1" customWidth="1"/>
    <col min="15363" max="15364" width="10.875" style="73" bestFit="1" customWidth="1"/>
    <col min="15365" max="15365" width="6.25" style="73" bestFit="1" customWidth="1"/>
    <col min="15366" max="15366" width="8.875" style="73" bestFit="1" customWidth="1"/>
    <col min="15367" max="15367" width="13.875" style="73" bestFit="1" customWidth="1"/>
    <col min="15368" max="15368" width="13.25" style="73" bestFit="1" customWidth="1"/>
    <col min="15369" max="15369" width="16" style="73" bestFit="1" customWidth="1"/>
    <col min="15370" max="15370" width="11.625" style="73" bestFit="1" customWidth="1"/>
    <col min="15371" max="15371" width="16.875" style="73" customWidth="1"/>
    <col min="15372" max="15372" width="13.25" style="73" customWidth="1"/>
    <col min="15373" max="15373" width="18.375" style="73" bestFit="1" customWidth="1"/>
    <col min="15374" max="15374" width="15" style="73" bestFit="1" customWidth="1"/>
    <col min="15375" max="15375" width="14.75" style="73" bestFit="1" customWidth="1"/>
    <col min="15376" max="15376" width="14.625" style="73" bestFit="1" customWidth="1"/>
    <col min="15377" max="15377" width="13.75" style="73" bestFit="1" customWidth="1"/>
    <col min="15378" max="15378" width="14.25" style="73" bestFit="1" customWidth="1"/>
    <col min="15379" max="15379" width="15.125" style="73" customWidth="1"/>
    <col min="15380" max="15380" width="20.5" style="73" bestFit="1" customWidth="1"/>
    <col min="15381" max="15381" width="27.875" style="73" bestFit="1" customWidth="1"/>
    <col min="15382" max="15382" width="6.875" style="73" bestFit="1" customWidth="1"/>
    <col min="15383" max="15383" width="5" style="73" bestFit="1" customWidth="1"/>
    <col min="15384" max="15384" width="8" style="73" bestFit="1" customWidth="1"/>
    <col min="15385" max="15385" width="11.875" style="73" bestFit="1" customWidth="1"/>
    <col min="15386" max="15614" width="9" style="73"/>
    <col min="15615" max="15615" width="3.875" style="73" bestFit="1" customWidth="1"/>
    <col min="15616" max="15616" width="16" style="73" bestFit="1" customWidth="1"/>
    <col min="15617" max="15617" width="16.625" style="73" bestFit="1" customWidth="1"/>
    <col min="15618" max="15618" width="13.5" style="73" bestFit="1" customWidth="1"/>
    <col min="15619" max="15620" width="10.875" style="73" bestFit="1" customWidth="1"/>
    <col min="15621" max="15621" width="6.25" style="73" bestFit="1" customWidth="1"/>
    <col min="15622" max="15622" width="8.875" style="73" bestFit="1" customWidth="1"/>
    <col min="15623" max="15623" width="13.875" style="73" bestFit="1" customWidth="1"/>
    <col min="15624" max="15624" width="13.25" style="73" bestFit="1" customWidth="1"/>
    <col min="15625" max="15625" width="16" style="73" bestFit="1" customWidth="1"/>
    <col min="15626" max="15626" width="11.625" style="73" bestFit="1" customWidth="1"/>
    <col min="15627" max="15627" width="16.875" style="73" customWidth="1"/>
    <col min="15628" max="15628" width="13.25" style="73" customWidth="1"/>
    <col min="15629" max="15629" width="18.375" style="73" bestFit="1" customWidth="1"/>
    <col min="15630" max="15630" width="15" style="73" bestFit="1" customWidth="1"/>
    <col min="15631" max="15631" width="14.75" style="73" bestFit="1" customWidth="1"/>
    <col min="15632" max="15632" width="14.625" style="73" bestFit="1" customWidth="1"/>
    <col min="15633" max="15633" width="13.75" style="73" bestFit="1" customWidth="1"/>
    <col min="15634" max="15634" width="14.25" style="73" bestFit="1" customWidth="1"/>
    <col min="15635" max="15635" width="15.125" style="73" customWidth="1"/>
    <col min="15636" max="15636" width="20.5" style="73" bestFit="1" customWidth="1"/>
    <col min="15637" max="15637" width="27.875" style="73" bestFit="1" customWidth="1"/>
    <col min="15638" max="15638" width="6.875" style="73" bestFit="1" customWidth="1"/>
    <col min="15639" max="15639" width="5" style="73" bestFit="1" customWidth="1"/>
    <col min="15640" max="15640" width="8" style="73" bestFit="1" customWidth="1"/>
    <col min="15641" max="15641" width="11.875" style="73" bestFit="1" customWidth="1"/>
    <col min="15642" max="15870" width="9" style="73"/>
    <col min="15871" max="15871" width="3.875" style="73" bestFit="1" customWidth="1"/>
    <col min="15872" max="15872" width="16" style="73" bestFit="1" customWidth="1"/>
    <col min="15873" max="15873" width="16.625" style="73" bestFit="1" customWidth="1"/>
    <col min="15874" max="15874" width="13.5" style="73" bestFit="1" customWidth="1"/>
    <col min="15875" max="15876" width="10.875" style="73" bestFit="1" customWidth="1"/>
    <col min="15877" max="15877" width="6.25" style="73" bestFit="1" customWidth="1"/>
    <col min="15878" max="15878" width="8.875" style="73" bestFit="1" customWidth="1"/>
    <col min="15879" max="15879" width="13.875" style="73" bestFit="1" customWidth="1"/>
    <col min="15880" max="15880" width="13.25" style="73" bestFit="1" customWidth="1"/>
    <col min="15881" max="15881" width="16" style="73" bestFit="1" customWidth="1"/>
    <col min="15882" max="15882" width="11.625" style="73" bestFit="1" customWidth="1"/>
    <col min="15883" max="15883" width="16.875" style="73" customWidth="1"/>
    <col min="15884" max="15884" width="13.25" style="73" customWidth="1"/>
    <col min="15885" max="15885" width="18.375" style="73" bestFit="1" customWidth="1"/>
    <col min="15886" max="15886" width="15" style="73" bestFit="1" customWidth="1"/>
    <col min="15887" max="15887" width="14.75" style="73" bestFit="1" customWidth="1"/>
    <col min="15888" max="15888" width="14.625" style="73" bestFit="1" customWidth="1"/>
    <col min="15889" max="15889" width="13.75" style="73" bestFit="1" customWidth="1"/>
    <col min="15890" max="15890" width="14.25" style="73" bestFit="1" customWidth="1"/>
    <col min="15891" max="15891" width="15.125" style="73" customWidth="1"/>
    <col min="15892" max="15892" width="20.5" style="73" bestFit="1" customWidth="1"/>
    <col min="15893" max="15893" width="27.875" style="73" bestFit="1" customWidth="1"/>
    <col min="15894" max="15894" width="6.875" style="73" bestFit="1" customWidth="1"/>
    <col min="15895" max="15895" width="5" style="73" bestFit="1" customWidth="1"/>
    <col min="15896" max="15896" width="8" style="73" bestFit="1" customWidth="1"/>
    <col min="15897" max="15897" width="11.875" style="73" bestFit="1" customWidth="1"/>
    <col min="15898" max="16126" width="9" style="73"/>
    <col min="16127" max="16127" width="3.875" style="73" bestFit="1" customWidth="1"/>
    <col min="16128" max="16128" width="16" style="73" bestFit="1" customWidth="1"/>
    <col min="16129" max="16129" width="16.625" style="73" bestFit="1" customWidth="1"/>
    <col min="16130" max="16130" width="13.5" style="73" bestFit="1" customWidth="1"/>
    <col min="16131" max="16132" width="10.875" style="73" bestFit="1" customWidth="1"/>
    <col min="16133" max="16133" width="6.25" style="73" bestFit="1" customWidth="1"/>
    <col min="16134" max="16134" width="8.875" style="73" bestFit="1" customWidth="1"/>
    <col min="16135" max="16135" width="13.875" style="73" bestFit="1" customWidth="1"/>
    <col min="16136" max="16136" width="13.25" style="73" bestFit="1" customWidth="1"/>
    <col min="16137" max="16137" width="16" style="73" bestFit="1" customWidth="1"/>
    <col min="16138" max="16138" width="11.625" style="73" bestFit="1" customWidth="1"/>
    <col min="16139" max="16139" width="16.875" style="73" customWidth="1"/>
    <col min="16140" max="16140" width="13.25" style="73" customWidth="1"/>
    <col min="16141" max="16141" width="18.375" style="73" bestFit="1" customWidth="1"/>
    <col min="16142" max="16142" width="15" style="73" bestFit="1" customWidth="1"/>
    <col min="16143" max="16143" width="14.75" style="73" bestFit="1" customWidth="1"/>
    <col min="16144" max="16144" width="14.625" style="73" bestFit="1" customWidth="1"/>
    <col min="16145" max="16145" width="13.75" style="73" bestFit="1" customWidth="1"/>
    <col min="16146" max="16146" width="14.25" style="73" bestFit="1" customWidth="1"/>
    <col min="16147" max="16147" width="15.125" style="73" customWidth="1"/>
    <col min="16148" max="16148" width="20.5" style="73" bestFit="1" customWidth="1"/>
    <col min="16149" max="16149" width="27.875" style="73" bestFit="1" customWidth="1"/>
    <col min="16150" max="16150" width="6.875" style="73" bestFit="1" customWidth="1"/>
    <col min="16151" max="16151" width="5" style="73" bestFit="1" customWidth="1"/>
    <col min="16152" max="16152" width="8" style="73" bestFit="1" customWidth="1"/>
    <col min="16153" max="16153" width="11.875" style="73" bestFit="1" customWidth="1"/>
    <col min="16154" max="16384" width="9" style="73"/>
  </cols>
  <sheetData>
    <row r="1" spans="1:67" ht="23.45" customHeight="1" x14ac:dyDescent="0.25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67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67" s="74" customFormat="1" ht="18.75" x14ac:dyDescent="0.25">
      <c r="A3" s="36" t="str">
        <f>'1'!A3</f>
        <v>Субъект электроэнергетики: филиал "Росатом Энергосбыт" Смоленск АО "Росатом Энергосбыт"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</row>
    <row r="4" spans="1:67" s="74" customFormat="1" ht="18.75" x14ac:dyDescent="0.3">
      <c r="A4" s="36" t="str">
        <f>'1'!A4</f>
        <v>ОГРН: 1027700050278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75"/>
      <c r="S4" s="75"/>
      <c r="T4" s="75"/>
      <c r="U4" s="75"/>
      <c r="V4" s="75"/>
      <c r="W4" s="75"/>
      <c r="X4" s="75"/>
      <c r="Y4" s="75"/>
      <c r="Z4" s="75"/>
      <c r="AA4" s="76"/>
      <c r="AB4" s="76"/>
      <c r="AC4" s="76"/>
      <c r="AD4" s="76"/>
      <c r="AE4" s="76"/>
      <c r="AF4" s="76"/>
      <c r="AG4" s="76"/>
      <c r="BO4" s="63"/>
    </row>
    <row r="5" spans="1:67" s="74" customFormat="1" ht="18.75" x14ac:dyDescent="0.3">
      <c r="A5" s="36" t="str">
        <f>'1'!A5</f>
        <v>Год раскрытия информации: 2026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5"/>
      <c r="S5" s="75"/>
      <c r="T5" s="75"/>
      <c r="U5" s="75"/>
      <c r="V5" s="75"/>
      <c r="W5" s="75"/>
      <c r="X5" s="75"/>
      <c r="Y5" s="75"/>
      <c r="Z5" s="75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</row>
    <row r="6" spans="1:67" ht="15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</row>
    <row r="7" spans="1:67" s="72" customFormat="1" ht="184.5" customHeight="1" x14ac:dyDescent="0.25">
      <c r="A7" s="78" t="s">
        <v>0</v>
      </c>
      <c r="B7" s="78" t="s">
        <v>1</v>
      </c>
      <c r="C7" s="78" t="s">
        <v>2</v>
      </c>
      <c r="D7" s="79" t="s">
        <v>288</v>
      </c>
      <c r="E7" s="79" t="s">
        <v>289</v>
      </c>
      <c r="F7" s="78" t="s">
        <v>290</v>
      </c>
      <c r="G7" s="80" t="s">
        <v>291</v>
      </c>
      <c r="H7" s="78" t="s">
        <v>292</v>
      </c>
      <c r="I7" s="78" t="s">
        <v>293</v>
      </c>
      <c r="J7" s="78" t="s">
        <v>294</v>
      </c>
      <c r="K7" s="78" t="s">
        <v>295</v>
      </c>
      <c r="L7" s="78" t="s">
        <v>296</v>
      </c>
      <c r="M7" s="81" t="s">
        <v>297</v>
      </c>
      <c r="N7" s="81" t="s">
        <v>298</v>
      </c>
      <c r="O7" s="81" t="s">
        <v>299</v>
      </c>
      <c r="P7" s="78" t="s">
        <v>300</v>
      </c>
      <c r="Q7" s="82" t="s">
        <v>301</v>
      </c>
    </row>
    <row r="8" spans="1:67" ht="18.75" customHeight="1" x14ac:dyDescent="0.25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73"/>
      <c r="S8" s="73"/>
      <c r="T8" s="73"/>
      <c r="U8" s="73"/>
      <c r="V8" s="73"/>
      <c r="W8" s="73"/>
      <c r="X8" s="73"/>
      <c r="Y8" s="73"/>
    </row>
    <row r="9" spans="1:67" ht="47.25" x14ac:dyDescent="0.25">
      <c r="A9" s="84" t="s">
        <v>74</v>
      </c>
      <c r="B9" s="85" t="s">
        <v>75</v>
      </c>
      <c r="C9" s="84" t="s">
        <v>69</v>
      </c>
      <c r="D9" s="88" t="s">
        <v>76</v>
      </c>
      <c r="E9" s="88" t="s">
        <v>76</v>
      </c>
      <c r="F9" s="88" t="s">
        <v>76</v>
      </c>
      <c r="G9" s="88" t="s">
        <v>76</v>
      </c>
      <c r="H9" s="88" t="s">
        <v>76</v>
      </c>
      <c r="I9" s="88" t="s">
        <v>76</v>
      </c>
      <c r="J9" s="88" t="s">
        <v>76</v>
      </c>
      <c r="K9" s="88" t="s">
        <v>76</v>
      </c>
      <c r="L9" s="88" t="s">
        <v>76</v>
      </c>
      <c r="M9" s="88" t="s">
        <v>76</v>
      </c>
      <c r="N9" s="88" t="s">
        <v>76</v>
      </c>
      <c r="O9" s="88" t="s">
        <v>76</v>
      </c>
      <c r="P9" s="88" t="s">
        <v>76</v>
      </c>
      <c r="Q9" s="88" t="s">
        <v>76</v>
      </c>
    </row>
    <row r="10" spans="1:67" ht="47.25" x14ac:dyDescent="0.25">
      <c r="A10" s="84" t="s">
        <v>77</v>
      </c>
      <c r="B10" s="85" t="s">
        <v>78</v>
      </c>
      <c r="C10" s="87" t="s">
        <v>79</v>
      </c>
      <c r="D10" s="88" t="s">
        <v>76</v>
      </c>
      <c r="E10" s="88" t="s">
        <v>76</v>
      </c>
      <c r="F10" s="88" t="s">
        <v>76</v>
      </c>
      <c r="G10" s="88" t="s">
        <v>76</v>
      </c>
      <c r="H10" s="88" t="s">
        <v>76</v>
      </c>
      <c r="I10" s="88" t="s">
        <v>76</v>
      </c>
      <c r="J10" s="88" t="s">
        <v>76</v>
      </c>
      <c r="K10" s="88" t="s">
        <v>76</v>
      </c>
      <c r="L10" s="88" t="s">
        <v>76</v>
      </c>
      <c r="M10" s="88" t="s">
        <v>76</v>
      </c>
      <c r="N10" s="88" t="s">
        <v>76</v>
      </c>
      <c r="O10" s="88" t="s">
        <v>76</v>
      </c>
      <c r="P10" s="88" t="s">
        <v>76</v>
      </c>
      <c r="Q10" s="88" t="s">
        <v>76</v>
      </c>
    </row>
    <row r="11" spans="1:67" ht="15.75" x14ac:dyDescent="0.25">
      <c r="A11" s="84" t="s">
        <v>80</v>
      </c>
      <c r="B11" s="85" t="s">
        <v>81</v>
      </c>
      <c r="C11" s="87" t="s">
        <v>79</v>
      </c>
      <c r="D11" s="88" t="s">
        <v>76</v>
      </c>
      <c r="E11" s="88" t="s">
        <v>76</v>
      </c>
      <c r="F11" s="88" t="s">
        <v>76</v>
      </c>
      <c r="G11" s="88" t="s">
        <v>76</v>
      </c>
      <c r="H11" s="88" t="s">
        <v>76</v>
      </c>
      <c r="I11" s="88" t="s">
        <v>76</v>
      </c>
      <c r="J11" s="88" t="s">
        <v>76</v>
      </c>
      <c r="K11" s="88" t="s">
        <v>76</v>
      </c>
      <c r="L11" s="88" t="s">
        <v>76</v>
      </c>
      <c r="M11" s="88" t="s">
        <v>76</v>
      </c>
      <c r="N11" s="88" t="s">
        <v>76</v>
      </c>
      <c r="O11" s="88" t="s">
        <v>76</v>
      </c>
      <c r="P11" s="88" t="s">
        <v>76</v>
      </c>
      <c r="Q11" s="88" t="s">
        <v>76</v>
      </c>
    </row>
    <row r="12" spans="1:67" ht="63" x14ac:dyDescent="0.25">
      <c r="A12" s="84" t="s">
        <v>82</v>
      </c>
      <c r="B12" s="85" t="s">
        <v>83</v>
      </c>
      <c r="C12" s="87" t="s">
        <v>79</v>
      </c>
      <c r="D12" s="88" t="s">
        <v>76</v>
      </c>
      <c r="E12" s="88" t="s">
        <v>76</v>
      </c>
      <c r="F12" s="88" t="s">
        <v>76</v>
      </c>
      <c r="G12" s="88" t="s">
        <v>76</v>
      </c>
      <c r="H12" s="88" t="s">
        <v>76</v>
      </c>
      <c r="I12" s="88" t="s">
        <v>76</v>
      </c>
      <c r="J12" s="88" t="s">
        <v>76</v>
      </c>
      <c r="K12" s="88" t="s">
        <v>76</v>
      </c>
      <c r="L12" s="88" t="s">
        <v>76</v>
      </c>
      <c r="M12" s="88" t="s">
        <v>76</v>
      </c>
      <c r="N12" s="88" t="s">
        <v>76</v>
      </c>
      <c r="O12" s="88" t="s">
        <v>76</v>
      </c>
      <c r="P12" s="88" t="s">
        <v>76</v>
      </c>
      <c r="Q12" s="88" t="s">
        <v>76</v>
      </c>
    </row>
    <row r="13" spans="1:67" ht="31.5" x14ac:dyDescent="0.25">
      <c r="A13" s="84" t="s">
        <v>84</v>
      </c>
      <c r="B13" s="85" t="s">
        <v>85</v>
      </c>
      <c r="C13" s="87" t="s">
        <v>79</v>
      </c>
      <c r="D13" s="88" t="s">
        <v>76</v>
      </c>
      <c r="E13" s="88" t="s">
        <v>76</v>
      </c>
      <c r="F13" s="88" t="s">
        <v>76</v>
      </c>
      <c r="G13" s="88" t="s">
        <v>76</v>
      </c>
      <c r="H13" s="88" t="s">
        <v>76</v>
      </c>
      <c r="I13" s="88" t="s">
        <v>76</v>
      </c>
      <c r="J13" s="88" t="s">
        <v>76</v>
      </c>
      <c r="K13" s="88" t="s">
        <v>76</v>
      </c>
      <c r="L13" s="88" t="s">
        <v>76</v>
      </c>
      <c r="M13" s="88" t="s">
        <v>76</v>
      </c>
      <c r="N13" s="88" t="s">
        <v>76</v>
      </c>
      <c r="O13" s="88" t="s">
        <v>76</v>
      </c>
      <c r="P13" s="88" t="s">
        <v>76</v>
      </c>
      <c r="Q13" s="88" t="s">
        <v>76</v>
      </c>
    </row>
    <row r="14" spans="1:67" ht="31.5" x14ac:dyDescent="0.25">
      <c r="A14" s="84" t="s">
        <v>86</v>
      </c>
      <c r="B14" s="85" t="s">
        <v>87</v>
      </c>
      <c r="C14" s="87" t="s">
        <v>79</v>
      </c>
      <c r="D14" s="88" t="s">
        <v>76</v>
      </c>
      <c r="E14" s="88" t="s">
        <v>76</v>
      </c>
      <c r="F14" s="88" t="s">
        <v>76</v>
      </c>
      <c r="G14" s="88" t="s">
        <v>76</v>
      </c>
      <c r="H14" s="88" t="s">
        <v>76</v>
      </c>
      <c r="I14" s="88" t="s">
        <v>76</v>
      </c>
      <c r="J14" s="88" t="s">
        <v>76</v>
      </c>
      <c r="K14" s="88" t="s">
        <v>76</v>
      </c>
      <c r="L14" s="88" t="s">
        <v>76</v>
      </c>
      <c r="M14" s="88" t="s">
        <v>76</v>
      </c>
      <c r="N14" s="88" t="s">
        <v>76</v>
      </c>
      <c r="O14" s="88" t="s">
        <v>76</v>
      </c>
      <c r="P14" s="88" t="s">
        <v>76</v>
      </c>
      <c r="Q14" s="88" t="s">
        <v>76</v>
      </c>
      <c r="R14" s="73"/>
      <c r="S14" s="73"/>
      <c r="T14" s="73"/>
      <c r="U14" s="73"/>
      <c r="V14" s="73"/>
      <c r="W14" s="73"/>
      <c r="X14" s="73"/>
      <c r="Y14" s="73"/>
    </row>
    <row r="15" spans="1:67" ht="15.75" x14ac:dyDescent="0.25">
      <c r="A15" s="90" t="str">
        <f>'1'!A18</f>
        <v>67</v>
      </c>
      <c r="B15" s="85" t="str">
        <f>'1'!B18</f>
        <v>Смоленская область</v>
      </c>
      <c r="C15" s="87" t="s">
        <v>79</v>
      </c>
      <c r="D15" s="88" t="s">
        <v>76</v>
      </c>
      <c r="E15" s="88" t="s">
        <v>76</v>
      </c>
      <c r="F15" s="88" t="s">
        <v>76</v>
      </c>
      <c r="G15" s="88" t="s">
        <v>76</v>
      </c>
      <c r="H15" s="88" t="s">
        <v>76</v>
      </c>
      <c r="I15" s="88" t="s">
        <v>76</v>
      </c>
      <c r="J15" s="88" t="s">
        <v>76</v>
      </c>
      <c r="K15" s="88" t="s">
        <v>76</v>
      </c>
      <c r="L15" s="88" t="s">
        <v>76</v>
      </c>
      <c r="M15" s="88" t="s">
        <v>76</v>
      </c>
      <c r="N15" s="88" t="s">
        <v>76</v>
      </c>
      <c r="O15" s="88" t="s">
        <v>76</v>
      </c>
      <c r="P15" s="88" t="s">
        <v>76</v>
      </c>
      <c r="Q15" s="88" t="s">
        <v>76</v>
      </c>
      <c r="R15" s="73"/>
      <c r="S15" s="73"/>
      <c r="T15" s="73"/>
      <c r="U15" s="73"/>
      <c r="V15" s="73"/>
      <c r="W15" s="73"/>
      <c r="X15" s="73"/>
      <c r="Y15" s="73"/>
    </row>
    <row r="16" spans="1:67" ht="63" x14ac:dyDescent="0.25">
      <c r="A16" s="84" t="str">
        <f>'1'!A19</f>
        <v>67.1</v>
      </c>
      <c r="B16" s="85" t="str">
        <f>'1'!B19</f>
        <v>Развитие и модернизация учета электрической энергии (мощности), всего, в том числе:</v>
      </c>
      <c r="C16" s="87" t="s">
        <v>79</v>
      </c>
      <c r="D16" s="88" t="s">
        <v>76</v>
      </c>
      <c r="E16" s="88" t="s">
        <v>76</v>
      </c>
      <c r="F16" s="88" t="s">
        <v>76</v>
      </c>
      <c r="G16" s="88" t="s">
        <v>76</v>
      </c>
      <c r="H16" s="88" t="s">
        <v>76</v>
      </c>
      <c r="I16" s="88" t="s">
        <v>76</v>
      </c>
      <c r="J16" s="88" t="s">
        <v>76</v>
      </c>
      <c r="K16" s="88" t="s">
        <v>76</v>
      </c>
      <c r="L16" s="88" t="s">
        <v>76</v>
      </c>
      <c r="M16" s="88" t="s">
        <v>76</v>
      </c>
      <c r="N16" s="88" t="s">
        <v>76</v>
      </c>
      <c r="O16" s="88" t="s">
        <v>76</v>
      </c>
      <c r="P16" s="88" t="s">
        <v>76</v>
      </c>
      <c r="Q16" s="88" t="s">
        <v>76</v>
      </c>
      <c r="R16" s="73"/>
      <c r="S16" s="73"/>
      <c r="T16" s="73"/>
      <c r="U16" s="73"/>
      <c r="V16" s="73"/>
      <c r="W16" s="73"/>
      <c r="X16" s="73"/>
      <c r="Y16" s="73"/>
    </row>
    <row r="17" spans="1:25" ht="31.5" x14ac:dyDescent="0.25">
      <c r="A17" s="84" t="str">
        <f>'1'!A20</f>
        <v>67.1.1</v>
      </c>
      <c r="B17" s="85" t="str">
        <f>'1'!B20</f>
        <v>Установка приборов учета, всего, в том числе:</v>
      </c>
      <c r="C17" s="87" t="s">
        <v>79</v>
      </c>
      <c r="D17" s="88" t="s">
        <v>76</v>
      </c>
      <c r="E17" s="88" t="s">
        <v>76</v>
      </c>
      <c r="F17" s="88" t="s">
        <v>76</v>
      </c>
      <c r="G17" s="88" t="s">
        <v>76</v>
      </c>
      <c r="H17" s="88" t="s">
        <v>76</v>
      </c>
      <c r="I17" s="88" t="s">
        <v>76</v>
      </c>
      <c r="J17" s="88" t="s">
        <v>76</v>
      </c>
      <c r="K17" s="88" t="s">
        <v>76</v>
      </c>
      <c r="L17" s="88" t="s">
        <v>76</v>
      </c>
      <c r="M17" s="88" t="s">
        <v>76</v>
      </c>
      <c r="N17" s="88" t="s">
        <v>76</v>
      </c>
      <c r="O17" s="88" t="s">
        <v>76</v>
      </c>
      <c r="P17" s="88" t="s">
        <v>76</v>
      </c>
      <c r="Q17" s="88" t="s">
        <v>76</v>
      </c>
      <c r="R17" s="73"/>
      <c r="S17" s="73"/>
      <c r="T17" s="73"/>
      <c r="U17" s="73"/>
      <c r="V17" s="73"/>
      <c r="W17" s="73"/>
      <c r="X17" s="73"/>
      <c r="Y17" s="73"/>
    </row>
    <row r="18" spans="1:25" ht="63" x14ac:dyDescent="0.25">
      <c r="A18" s="84" t="str">
        <f>'1'!A21</f>
        <v>67.1.2</v>
      </c>
      <c r="B18" s="85" t="str">
        <f>'1'!B21</f>
        <v>Включение приборов учета в систему сбора и передачи данных, всего в том числе:</v>
      </c>
      <c r="C18" s="87" t="s">
        <v>79</v>
      </c>
      <c r="D18" s="88" t="s">
        <v>76</v>
      </c>
      <c r="E18" s="88" t="s">
        <v>76</v>
      </c>
      <c r="F18" s="88" t="s">
        <v>76</v>
      </c>
      <c r="G18" s="88" t="s">
        <v>76</v>
      </c>
      <c r="H18" s="88" t="s">
        <v>76</v>
      </c>
      <c r="I18" s="88" t="s">
        <v>76</v>
      </c>
      <c r="J18" s="88" t="s">
        <v>76</v>
      </c>
      <c r="K18" s="88" t="s">
        <v>76</v>
      </c>
      <c r="L18" s="88" t="s">
        <v>76</v>
      </c>
      <c r="M18" s="88" t="s">
        <v>76</v>
      </c>
      <c r="N18" s="88" t="s">
        <v>76</v>
      </c>
      <c r="O18" s="88" t="s">
        <v>76</v>
      </c>
      <c r="P18" s="88" t="s">
        <v>76</v>
      </c>
      <c r="Q18" s="88" t="s">
        <v>76</v>
      </c>
      <c r="R18" s="73"/>
      <c r="S18" s="73"/>
      <c r="T18" s="73"/>
      <c r="U18" s="73"/>
      <c r="V18" s="73"/>
      <c r="W18" s="73"/>
      <c r="X18" s="73"/>
      <c r="Y18" s="73"/>
    </row>
    <row r="19" spans="1:25" ht="63" x14ac:dyDescent="0.25">
      <c r="A19" s="19" t="str">
        <f>'1'!A22</f>
        <v>67.1.2</v>
      </c>
      <c r="B19" s="20" t="str">
        <f>'1'!B22</f>
        <v xml:space="preserve">Оборудование многоквартирных жилых домов интеллектуальной системой учета </v>
      </c>
      <c r="C19" s="19" t="str">
        <f>'1'!C22</f>
        <v>N_S01</v>
      </c>
      <c r="D19" s="78" t="s">
        <v>305</v>
      </c>
      <c r="E19" s="78" t="str">
        <f>B15</f>
        <v>Смоленская область</v>
      </c>
      <c r="F19" s="79" t="str">
        <f>E19</f>
        <v>Смоленская область</v>
      </c>
      <c r="G19" s="78" t="s">
        <v>306</v>
      </c>
      <c r="H19" s="83" t="s">
        <v>302</v>
      </c>
      <c r="I19" s="83" t="s">
        <v>302</v>
      </c>
      <c r="J19" s="83" t="s">
        <v>302</v>
      </c>
      <c r="K19" s="83" t="s">
        <v>302</v>
      </c>
      <c r="L19" s="83" t="s">
        <v>302</v>
      </c>
      <c r="M19" s="83" t="s">
        <v>302</v>
      </c>
      <c r="N19" s="83" t="s">
        <v>302</v>
      </c>
      <c r="O19" s="83" t="s">
        <v>303</v>
      </c>
      <c r="P19" s="83" t="s">
        <v>302</v>
      </c>
      <c r="Q19" s="83" t="s">
        <v>304</v>
      </c>
      <c r="R19" s="73"/>
      <c r="S19" s="73"/>
      <c r="T19" s="73"/>
      <c r="U19" s="73"/>
      <c r="V19" s="73"/>
      <c r="W19" s="73"/>
      <c r="X19" s="73"/>
      <c r="Y19" s="73"/>
    </row>
    <row r="20" spans="1:25" ht="15.75" hidden="1" x14ac:dyDescent="0.25">
      <c r="A20" s="84"/>
      <c r="B20" s="85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73"/>
      <c r="S20" s="73"/>
      <c r="T20" s="73"/>
      <c r="U20" s="73"/>
      <c r="V20" s="73"/>
      <c r="W20" s="73"/>
      <c r="X20" s="73"/>
      <c r="Y20" s="73"/>
    </row>
    <row r="21" spans="1:25" s="120" customFormat="1" ht="15.75" hidden="1" x14ac:dyDescent="0.25">
      <c r="A21" s="117"/>
      <c r="B21" s="118"/>
      <c r="C21" s="117"/>
      <c r="D21" s="113"/>
      <c r="E21" s="113"/>
      <c r="F21" s="113"/>
      <c r="G21" s="113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4" spans="1:25" ht="15.75" x14ac:dyDescent="0.25">
      <c r="C24" s="112" t="s">
        <v>363</v>
      </c>
      <c r="D24" s="1"/>
      <c r="E24" s="1"/>
      <c r="F24" s="1"/>
      <c r="G24" s="1"/>
      <c r="H24" s="1"/>
      <c r="I24" s="1"/>
      <c r="J24" s="1"/>
      <c r="K24" s="112" t="s">
        <v>365</v>
      </c>
      <c r="L24" s="1"/>
      <c r="M24" s="1"/>
      <c r="O24" s="111"/>
      <c r="P24" s="111"/>
    </row>
    <row r="25" spans="1:25" ht="15.75" x14ac:dyDescent="0.25">
      <c r="C25" s="112" t="s">
        <v>364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1"/>
      <c r="P25" s="111"/>
    </row>
  </sheetData>
  <mergeCells count="3">
    <mergeCell ref="A1:Q1"/>
    <mergeCell ref="A2:Q2"/>
    <mergeCell ref="A6:Q6"/>
  </mergeCells>
  <pageMargins left="0.37" right="0.23" top="0.74803149606299213" bottom="0.74803149606299213" header="0.31496062992125984" footer="0.31496062992125984"/>
  <pageSetup paperSize="8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B27"/>
  <sheetViews>
    <sheetView zoomScale="80" zoomScaleNormal="80" zoomScaleSheetLayoutView="80" workbookViewId="0">
      <pane xSplit="2" ySplit="9" topLeftCell="M19" activePane="bottomRight" state="frozen"/>
      <selection pane="topRight" activeCell="C1" sqref="C1"/>
      <selection pane="bottomLeft" activeCell="A10" sqref="A10"/>
      <selection pane="bottomRight" activeCell="Z21" sqref="Z21"/>
    </sheetView>
  </sheetViews>
  <sheetFormatPr defaultColWidth="8" defaultRowHeight="15" x14ac:dyDescent="0.25"/>
  <cols>
    <col min="1" max="1" width="14.5" style="73" customWidth="1"/>
    <col min="2" max="2" width="33" style="72" customWidth="1"/>
    <col min="3" max="3" width="14.625" style="72" customWidth="1"/>
    <col min="4" max="4" width="17.5" style="97" customWidth="1"/>
    <col min="5" max="5" width="21.375" style="97" customWidth="1"/>
    <col min="6" max="6" width="20.25" style="97" customWidth="1"/>
    <col min="7" max="7" width="11.125" style="97" bestFit="1" customWidth="1"/>
    <col min="8" max="8" width="14.5" style="72" customWidth="1"/>
    <col min="9" max="9" width="16.875" style="72" customWidth="1"/>
    <col min="10" max="10" width="12.375" style="72" bestFit="1" customWidth="1"/>
    <col min="11" max="11" width="25.25" style="72" customWidth="1"/>
    <col min="12" max="12" width="20" style="72" customWidth="1"/>
    <col min="13" max="13" width="29.25" style="72" customWidth="1"/>
    <col min="14" max="14" width="13.75" style="72" customWidth="1"/>
    <col min="15" max="16" width="12.125" style="72" customWidth="1"/>
    <col min="17" max="17" width="12.25" style="72" customWidth="1"/>
    <col min="18" max="18" width="17.5" style="72" bestFit="1" customWidth="1"/>
    <col min="19" max="19" width="11.625" style="72" bestFit="1" customWidth="1"/>
    <col min="20" max="20" width="23" style="72" customWidth="1"/>
    <col min="21" max="21" width="12.25" style="72" customWidth="1"/>
    <col min="22" max="22" width="10.875" style="72" customWidth="1"/>
    <col min="23" max="23" width="11" style="72" customWidth="1"/>
    <col min="24" max="24" width="12.625" style="71" customWidth="1"/>
    <col min="25" max="25" width="11" style="72" customWidth="1"/>
    <col min="26" max="26" width="12.625" style="71" customWidth="1"/>
    <col min="27" max="16384" width="8" style="73"/>
  </cols>
  <sheetData>
    <row r="1" spans="1:26" ht="31.15" customHeight="1" x14ac:dyDescent="0.25">
      <c r="A1" s="196" t="s">
        <v>307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26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26" s="74" customFormat="1" ht="18.75" x14ac:dyDescent="0.25">
      <c r="A3" s="147" t="str">
        <f>'1'!A3</f>
        <v>Субъект электроэнергетики: филиал "Росатом Энергосбыт" Смоленск АО "Росатом Энергосбыт"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26" s="74" customFormat="1" ht="18.75" x14ac:dyDescent="0.25">
      <c r="A4" s="147" t="str">
        <f>'1'!A4</f>
        <v>ОГРН: 1027700050278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s="74" customFormat="1" ht="18.75" x14ac:dyDescent="0.25">
      <c r="A5" s="147" t="str">
        <f>'1'!A5</f>
        <v>Год раскрытия информации: 2026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 s="71" customFormat="1" ht="16.5" customHeight="1" x14ac:dyDescent="0.2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s="91" customFormat="1" ht="38.25" customHeight="1" x14ac:dyDescent="0.25">
      <c r="A7" s="185" t="s">
        <v>0</v>
      </c>
      <c r="B7" s="185" t="s">
        <v>1</v>
      </c>
      <c r="C7" s="185" t="s">
        <v>2</v>
      </c>
      <c r="D7" s="186" t="s">
        <v>308</v>
      </c>
      <c r="E7" s="186"/>
      <c r="F7" s="186"/>
      <c r="G7" s="186"/>
      <c r="H7" s="186"/>
      <c r="I7" s="187" t="s">
        <v>309</v>
      </c>
      <c r="J7" s="188"/>
      <c r="K7" s="185" t="s">
        <v>310</v>
      </c>
      <c r="L7" s="185" t="s">
        <v>311</v>
      </c>
      <c r="M7" s="185" t="s">
        <v>312</v>
      </c>
      <c r="N7" s="197" t="s">
        <v>313</v>
      </c>
      <c r="O7" s="198" t="s">
        <v>314</v>
      </c>
      <c r="P7" s="198" t="s">
        <v>315</v>
      </c>
      <c r="Q7" s="198" t="s">
        <v>316</v>
      </c>
      <c r="R7" s="186" t="s">
        <v>317</v>
      </c>
      <c r="S7" s="186"/>
      <c r="T7" s="191" t="s">
        <v>318</v>
      </c>
      <c r="U7" s="185" t="s">
        <v>319</v>
      </c>
      <c r="V7" s="185"/>
      <c r="W7" s="185"/>
      <c r="X7" s="185"/>
      <c r="Y7" s="185"/>
      <c r="Z7" s="185"/>
    </row>
    <row r="8" spans="1:26" s="91" customFormat="1" ht="51" customHeight="1" x14ac:dyDescent="0.25">
      <c r="A8" s="185"/>
      <c r="B8" s="185"/>
      <c r="C8" s="185"/>
      <c r="D8" s="186" t="s">
        <v>320</v>
      </c>
      <c r="E8" s="186" t="s">
        <v>321</v>
      </c>
      <c r="F8" s="186" t="s">
        <v>322</v>
      </c>
      <c r="G8" s="186" t="s">
        <v>323</v>
      </c>
      <c r="H8" s="186"/>
      <c r="I8" s="189"/>
      <c r="J8" s="190"/>
      <c r="K8" s="185"/>
      <c r="L8" s="185"/>
      <c r="M8" s="185"/>
      <c r="N8" s="197"/>
      <c r="O8" s="199"/>
      <c r="P8" s="199"/>
      <c r="Q8" s="199"/>
      <c r="R8" s="186"/>
      <c r="S8" s="186"/>
      <c r="T8" s="192"/>
      <c r="U8" s="194" t="s">
        <v>324</v>
      </c>
      <c r="V8" s="195"/>
      <c r="W8" s="194" t="s">
        <v>325</v>
      </c>
      <c r="X8" s="195"/>
      <c r="Y8" s="194" t="s">
        <v>326</v>
      </c>
      <c r="Z8" s="195"/>
    </row>
    <row r="9" spans="1:26" s="91" customFormat="1" ht="158.25" customHeight="1" x14ac:dyDescent="0.25">
      <c r="A9" s="185"/>
      <c r="B9" s="185"/>
      <c r="C9" s="185"/>
      <c r="D9" s="186"/>
      <c r="E9" s="186"/>
      <c r="F9" s="186"/>
      <c r="G9" s="92" t="s">
        <v>327</v>
      </c>
      <c r="H9" s="92" t="s">
        <v>328</v>
      </c>
      <c r="I9" s="79" t="s">
        <v>329</v>
      </c>
      <c r="J9" s="92" t="s">
        <v>330</v>
      </c>
      <c r="K9" s="185"/>
      <c r="L9" s="185"/>
      <c r="M9" s="185"/>
      <c r="N9" s="197"/>
      <c r="O9" s="200"/>
      <c r="P9" s="200"/>
      <c r="Q9" s="200"/>
      <c r="R9" s="93" t="s">
        <v>331</v>
      </c>
      <c r="S9" s="92" t="s">
        <v>332</v>
      </c>
      <c r="T9" s="193"/>
      <c r="U9" s="94" t="s">
        <v>333</v>
      </c>
      <c r="V9" s="94" t="s">
        <v>334</v>
      </c>
      <c r="W9" s="94" t="s">
        <v>333</v>
      </c>
      <c r="X9" s="94" t="s">
        <v>334</v>
      </c>
      <c r="Y9" s="94" t="s">
        <v>333</v>
      </c>
      <c r="Z9" s="94" t="s">
        <v>334</v>
      </c>
    </row>
    <row r="10" spans="1:26" s="71" customFormat="1" ht="15" customHeight="1" x14ac:dyDescent="0.25">
      <c r="A10" s="83">
        <v>1</v>
      </c>
      <c r="B10" s="83">
        <v>2</v>
      </c>
      <c r="C10" s="83">
        <v>3</v>
      </c>
      <c r="D10" s="83">
        <v>4</v>
      </c>
      <c r="E10" s="83">
        <v>5</v>
      </c>
      <c r="F10" s="83">
        <v>6</v>
      </c>
      <c r="G10" s="83">
        <v>7</v>
      </c>
      <c r="H10" s="83">
        <v>8</v>
      </c>
      <c r="I10" s="83">
        <v>9</v>
      </c>
      <c r="J10" s="83">
        <v>10</v>
      </c>
      <c r="K10" s="83">
        <v>11</v>
      </c>
      <c r="L10" s="83">
        <v>12</v>
      </c>
      <c r="M10" s="83">
        <v>13</v>
      </c>
      <c r="N10" s="83">
        <v>14</v>
      </c>
      <c r="O10" s="83">
        <v>15</v>
      </c>
      <c r="P10" s="83">
        <v>16</v>
      </c>
      <c r="Q10" s="83">
        <v>17</v>
      </c>
      <c r="R10" s="83">
        <v>18</v>
      </c>
      <c r="S10" s="83">
        <v>19</v>
      </c>
      <c r="T10" s="83">
        <v>20</v>
      </c>
      <c r="U10" s="95" t="s">
        <v>335</v>
      </c>
      <c r="V10" s="95" t="s">
        <v>336</v>
      </c>
      <c r="W10" s="95" t="s">
        <v>337</v>
      </c>
      <c r="X10" s="95" t="s">
        <v>338</v>
      </c>
      <c r="Y10" s="95" t="s">
        <v>339</v>
      </c>
      <c r="Z10" s="95" t="s">
        <v>340</v>
      </c>
    </row>
    <row r="11" spans="1:26" ht="31.5" x14ac:dyDescent="0.25">
      <c r="A11" s="84" t="s">
        <v>74</v>
      </c>
      <c r="B11" s="85" t="s">
        <v>75</v>
      </c>
      <c r="C11" s="86" t="s">
        <v>69</v>
      </c>
      <c r="D11" s="83" t="s">
        <v>76</v>
      </c>
      <c r="E11" s="83" t="s">
        <v>76</v>
      </c>
      <c r="F11" s="83" t="s">
        <v>76</v>
      </c>
      <c r="G11" s="83" t="s">
        <v>76</v>
      </c>
      <c r="H11" s="83" t="s">
        <v>76</v>
      </c>
      <c r="I11" s="83" t="s">
        <v>76</v>
      </c>
      <c r="J11" s="83" t="s">
        <v>76</v>
      </c>
      <c r="K11" s="83" t="s">
        <v>76</v>
      </c>
      <c r="L11" s="83" t="s">
        <v>76</v>
      </c>
      <c r="M11" s="83" t="s">
        <v>76</v>
      </c>
      <c r="N11" s="83" t="s">
        <v>76</v>
      </c>
      <c r="O11" s="83" t="s">
        <v>76</v>
      </c>
      <c r="P11" s="83" t="s">
        <v>76</v>
      </c>
      <c r="Q11" s="83" t="s">
        <v>76</v>
      </c>
      <c r="R11" s="83" t="s">
        <v>76</v>
      </c>
      <c r="S11" s="83" t="s">
        <v>76</v>
      </c>
      <c r="T11" s="83" t="s">
        <v>76</v>
      </c>
      <c r="U11" s="83" t="s">
        <v>76</v>
      </c>
      <c r="V11" s="83" t="s">
        <v>76</v>
      </c>
      <c r="W11" s="83" t="s">
        <v>76</v>
      </c>
      <c r="X11" s="83" t="s">
        <v>76</v>
      </c>
      <c r="Y11" s="83" t="s">
        <v>76</v>
      </c>
      <c r="Z11" s="83" t="s">
        <v>76</v>
      </c>
    </row>
    <row r="12" spans="1:26" ht="47.25" x14ac:dyDescent="0.25">
      <c r="A12" s="84" t="s">
        <v>77</v>
      </c>
      <c r="B12" s="85" t="s">
        <v>78</v>
      </c>
      <c r="C12" s="83" t="s">
        <v>79</v>
      </c>
      <c r="D12" s="83" t="s">
        <v>76</v>
      </c>
      <c r="E12" s="83" t="s">
        <v>76</v>
      </c>
      <c r="F12" s="83" t="s">
        <v>76</v>
      </c>
      <c r="G12" s="83" t="s">
        <v>76</v>
      </c>
      <c r="H12" s="83" t="s">
        <v>76</v>
      </c>
      <c r="I12" s="83" t="s">
        <v>76</v>
      </c>
      <c r="J12" s="83" t="s">
        <v>76</v>
      </c>
      <c r="K12" s="83" t="s">
        <v>76</v>
      </c>
      <c r="L12" s="83" t="s">
        <v>76</v>
      </c>
      <c r="M12" s="83" t="s">
        <v>76</v>
      </c>
      <c r="N12" s="83" t="s">
        <v>76</v>
      </c>
      <c r="O12" s="83" t="s">
        <v>76</v>
      </c>
      <c r="P12" s="83" t="s">
        <v>76</v>
      </c>
      <c r="Q12" s="83" t="s">
        <v>76</v>
      </c>
      <c r="R12" s="83" t="s">
        <v>76</v>
      </c>
      <c r="S12" s="83" t="s">
        <v>76</v>
      </c>
      <c r="T12" s="83" t="s">
        <v>76</v>
      </c>
      <c r="U12" s="83" t="s">
        <v>76</v>
      </c>
      <c r="V12" s="83" t="s">
        <v>76</v>
      </c>
      <c r="W12" s="83" t="s">
        <v>76</v>
      </c>
      <c r="X12" s="83" t="s">
        <v>76</v>
      </c>
      <c r="Y12" s="83" t="s">
        <v>76</v>
      </c>
      <c r="Z12" s="83" t="s">
        <v>76</v>
      </c>
    </row>
    <row r="13" spans="1:26" ht="15.75" x14ac:dyDescent="0.25">
      <c r="A13" s="84" t="s">
        <v>80</v>
      </c>
      <c r="B13" s="85" t="s">
        <v>81</v>
      </c>
      <c r="C13" s="83" t="s">
        <v>79</v>
      </c>
      <c r="D13" s="83" t="s">
        <v>76</v>
      </c>
      <c r="E13" s="83" t="s">
        <v>76</v>
      </c>
      <c r="F13" s="83" t="s">
        <v>76</v>
      </c>
      <c r="G13" s="83" t="s">
        <v>76</v>
      </c>
      <c r="H13" s="83" t="s">
        <v>76</v>
      </c>
      <c r="I13" s="83" t="s">
        <v>76</v>
      </c>
      <c r="J13" s="83" t="s">
        <v>76</v>
      </c>
      <c r="K13" s="83" t="s">
        <v>76</v>
      </c>
      <c r="L13" s="83" t="s">
        <v>76</v>
      </c>
      <c r="M13" s="83" t="s">
        <v>76</v>
      </c>
      <c r="N13" s="83" t="s">
        <v>76</v>
      </c>
      <c r="O13" s="83" t="s">
        <v>76</v>
      </c>
      <c r="P13" s="83" t="s">
        <v>76</v>
      </c>
      <c r="Q13" s="83" t="s">
        <v>76</v>
      </c>
      <c r="R13" s="83" t="s">
        <v>76</v>
      </c>
      <c r="S13" s="83" t="s">
        <v>76</v>
      </c>
      <c r="T13" s="83" t="s">
        <v>76</v>
      </c>
      <c r="U13" s="83" t="s">
        <v>76</v>
      </c>
      <c r="V13" s="83" t="s">
        <v>76</v>
      </c>
      <c r="W13" s="83" t="s">
        <v>76</v>
      </c>
      <c r="X13" s="83" t="s">
        <v>76</v>
      </c>
      <c r="Y13" s="83" t="s">
        <v>76</v>
      </c>
      <c r="Z13" s="83" t="s">
        <v>76</v>
      </c>
    </row>
    <row r="14" spans="1:26" ht="47.25" x14ac:dyDescent="0.25">
      <c r="A14" s="84" t="s">
        <v>82</v>
      </c>
      <c r="B14" s="85" t="s">
        <v>83</v>
      </c>
      <c r="C14" s="83" t="s">
        <v>79</v>
      </c>
      <c r="D14" s="83" t="s">
        <v>76</v>
      </c>
      <c r="E14" s="83" t="s">
        <v>76</v>
      </c>
      <c r="F14" s="83" t="s">
        <v>76</v>
      </c>
      <c r="G14" s="83" t="s">
        <v>76</v>
      </c>
      <c r="H14" s="83" t="s">
        <v>76</v>
      </c>
      <c r="I14" s="83" t="s">
        <v>76</v>
      </c>
      <c r="J14" s="83" t="s">
        <v>76</v>
      </c>
      <c r="K14" s="83" t="s">
        <v>76</v>
      </c>
      <c r="L14" s="83" t="s">
        <v>76</v>
      </c>
      <c r="M14" s="83" t="s">
        <v>76</v>
      </c>
      <c r="N14" s="83" t="s">
        <v>76</v>
      </c>
      <c r="O14" s="83" t="s">
        <v>76</v>
      </c>
      <c r="P14" s="83" t="s">
        <v>76</v>
      </c>
      <c r="Q14" s="83" t="s">
        <v>76</v>
      </c>
      <c r="R14" s="83" t="s">
        <v>76</v>
      </c>
      <c r="S14" s="83" t="s">
        <v>76</v>
      </c>
      <c r="T14" s="83" t="s">
        <v>76</v>
      </c>
      <c r="U14" s="83" t="s">
        <v>76</v>
      </c>
      <c r="V14" s="83" t="s">
        <v>76</v>
      </c>
      <c r="W14" s="83" t="s">
        <v>76</v>
      </c>
      <c r="X14" s="83" t="s">
        <v>76</v>
      </c>
      <c r="Y14" s="83" t="s">
        <v>76</v>
      </c>
      <c r="Z14" s="83" t="s">
        <v>76</v>
      </c>
    </row>
    <row r="15" spans="1:26" ht="31.5" x14ac:dyDescent="0.25">
      <c r="A15" s="84" t="s">
        <v>84</v>
      </c>
      <c r="B15" s="85" t="s">
        <v>85</v>
      </c>
      <c r="C15" s="83" t="s">
        <v>79</v>
      </c>
      <c r="D15" s="83" t="s">
        <v>76</v>
      </c>
      <c r="E15" s="83" t="s">
        <v>76</v>
      </c>
      <c r="F15" s="83" t="s">
        <v>76</v>
      </c>
      <c r="G15" s="83" t="s">
        <v>76</v>
      </c>
      <c r="H15" s="83" t="s">
        <v>76</v>
      </c>
      <c r="I15" s="83" t="s">
        <v>76</v>
      </c>
      <c r="J15" s="83" t="s">
        <v>76</v>
      </c>
      <c r="K15" s="83" t="s">
        <v>76</v>
      </c>
      <c r="L15" s="83" t="s">
        <v>76</v>
      </c>
      <c r="M15" s="83" t="s">
        <v>76</v>
      </c>
      <c r="N15" s="83" t="s">
        <v>76</v>
      </c>
      <c r="O15" s="83" t="s">
        <v>76</v>
      </c>
      <c r="P15" s="83" t="s">
        <v>76</v>
      </c>
      <c r="Q15" s="83" t="s">
        <v>76</v>
      </c>
      <c r="R15" s="83" t="s">
        <v>76</v>
      </c>
      <c r="S15" s="83" t="s">
        <v>76</v>
      </c>
      <c r="T15" s="83" t="s">
        <v>76</v>
      </c>
      <c r="U15" s="83" t="s">
        <v>76</v>
      </c>
      <c r="V15" s="83" t="s">
        <v>76</v>
      </c>
      <c r="W15" s="83" t="s">
        <v>76</v>
      </c>
      <c r="X15" s="83" t="s">
        <v>76</v>
      </c>
      <c r="Y15" s="83" t="s">
        <v>76</v>
      </c>
      <c r="Z15" s="83" t="s">
        <v>76</v>
      </c>
    </row>
    <row r="16" spans="1:26" s="71" customFormat="1" ht="31.5" x14ac:dyDescent="0.25">
      <c r="A16" s="84" t="s">
        <v>86</v>
      </c>
      <c r="B16" s="85" t="s">
        <v>87</v>
      </c>
      <c r="C16" s="83" t="s">
        <v>79</v>
      </c>
      <c r="D16" s="83" t="s">
        <v>76</v>
      </c>
      <c r="E16" s="83" t="s">
        <v>76</v>
      </c>
      <c r="F16" s="83" t="s">
        <v>76</v>
      </c>
      <c r="G16" s="83" t="s">
        <v>76</v>
      </c>
      <c r="H16" s="83" t="s">
        <v>76</v>
      </c>
      <c r="I16" s="83" t="s">
        <v>76</v>
      </c>
      <c r="J16" s="83" t="s">
        <v>76</v>
      </c>
      <c r="K16" s="83" t="s">
        <v>76</v>
      </c>
      <c r="L16" s="83" t="s">
        <v>76</v>
      </c>
      <c r="M16" s="83" t="s">
        <v>76</v>
      </c>
      <c r="N16" s="83" t="s">
        <v>76</v>
      </c>
      <c r="O16" s="83" t="s">
        <v>76</v>
      </c>
      <c r="P16" s="83" t="s">
        <v>76</v>
      </c>
      <c r="Q16" s="83" t="s">
        <v>76</v>
      </c>
      <c r="R16" s="83" t="s">
        <v>76</v>
      </c>
      <c r="S16" s="83" t="s">
        <v>76</v>
      </c>
      <c r="T16" s="83" t="s">
        <v>76</v>
      </c>
      <c r="U16" s="83" t="s">
        <v>76</v>
      </c>
      <c r="V16" s="83" t="s">
        <v>76</v>
      </c>
      <c r="W16" s="83" t="s">
        <v>76</v>
      </c>
      <c r="X16" s="83" t="s">
        <v>76</v>
      </c>
      <c r="Y16" s="83" t="s">
        <v>76</v>
      </c>
      <c r="Z16" s="83" t="s">
        <v>76</v>
      </c>
    </row>
    <row r="17" spans="1:28" s="71" customFormat="1" ht="15.75" x14ac:dyDescent="0.25">
      <c r="A17" s="90" t="str">
        <f>'1'!A18</f>
        <v>67</v>
      </c>
      <c r="B17" s="85" t="str">
        <f>'1'!B18</f>
        <v>Смоленская область</v>
      </c>
      <c r="C17" s="83" t="s">
        <v>79</v>
      </c>
      <c r="D17" s="83" t="s">
        <v>76</v>
      </c>
      <c r="E17" s="83" t="s">
        <v>76</v>
      </c>
      <c r="F17" s="83" t="s">
        <v>76</v>
      </c>
      <c r="G17" s="83" t="s">
        <v>76</v>
      </c>
      <c r="H17" s="83" t="s">
        <v>76</v>
      </c>
      <c r="I17" s="83" t="s">
        <v>76</v>
      </c>
      <c r="J17" s="83" t="s">
        <v>76</v>
      </c>
      <c r="K17" s="83" t="s">
        <v>76</v>
      </c>
      <c r="L17" s="83" t="s">
        <v>76</v>
      </c>
      <c r="M17" s="83" t="s">
        <v>76</v>
      </c>
      <c r="N17" s="83" t="s">
        <v>76</v>
      </c>
      <c r="O17" s="83" t="s">
        <v>76</v>
      </c>
      <c r="P17" s="83" t="s">
        <v>76</v>
      </c>
      <c r="Q17" s="83" t="s">
        <v>76</v>
      </c>
      <c r="R17" s="83" t="s">
        <v>76</v>
      </c>
      <c r="S17" s="83" t="s">
        <v>76</v>
      </c>
      <c r="T17" s="83" t="s">
        <v>76</v>
      </c>
      <c r="U17" s="83" t="s">
        <v>76</v>
      </c>
      <c r="V17" s="83" t="s">
        <v>76</v>
      </c>
      <c r="W17" s="83" t="s">
        <v>76</v>
      </c>
      <c r="X17" s="83" t="s">
        <v>76</v>
      </c>
      <c r="Y17" s="83" t="s">
        <v>76</v>
      </c>
      <c r="Z17" s="83" t="s">
        <v>76</v>
      </c>
    </row>
    <row r="18" spans="1:28" s="71" customFormat="1" ht="47.25" x14ac:dyDescent="0.25">
      <c r="A18" s="84" t="str">
        <f>'1'!A19</f>
        <v>67.1</v>
      </c>
      <c r="B18" s="85" t="str">
        <f>'1'!B19</f>
        <v>Развитие и модернизация учета электрической энергии (мощности), всего, в том числе:</v>
      </c>
      <c r="C18" s="83" t="s">
        <v>79</v>
      </c>
      <c r="D18" s="83" t="s">
        <v>76</v>
      </c>
      <c r="E18" s="83" t="s">
        <v>76</v>
      </c>
      <c r="F18" s="83" t="s">
        <v>76</v>
      </c>
      <c r="G18" s="83" t="s">
        <v>76</v>
      </c>
      <c r="H18" s="83" t="s">
        <v>76</v>
      </c>
      <c r="I18" s="83" t="s">
        <v>76</v>
      </c>
      <c r="J18" s="83" t="s">
        <v>76</v>
      </c>
      <c r="K18" s="83" t="s">
        <v>76</v>
      </c>
      <c r="L18" s="83" t="s">
        <v>76</v>
      </c>
      <c r="M18" s="83" t="s">
        <v>76</v>
      </c>
      <c r="N18" s="83" t="s">
        <v>76</v>
      </c>
      <c r="O18" s="83" t="s">
        <v>76</v>
      </c>
      <c r="P18" s="83" t="s">
        <v>76</v>
      </c>
      <c r="Q18" s="83" t="s">
        <v>76</v>
      </c>
      <c r="R18" s="83" t="s">
        <v>76</v>
      </c>
      <c r="S18" s="83" t="s">
        <v>76</v>
      </c>
      <c r="T18" s="83" t="s">
        <v>76</v>
      </c>
      <c r="U18" s="83" t="s">
        <v>76</v>
      </c>
      <c r="V18" s="83" t="s">
        <v>76</v>
      </c>
      <c r="W18" s="83" t="s">
        <v>76</v>
      </c>
      <c r="X18" s="83" t="s">
        <v>76</v>
      </c>
      <c r="Y18" s="83" t="s">
        <v>76</v>
      </c>
      <c r="Z18" s="83" t="s">
        <v>76</v>
      </c>
    </row>
    <row r="19" spans="1:28" s="71" customFormat="1" ht="31.5" x14ac:dyDescent="0.25">
      <c r="A19" s="84" t="str">
        <f>'1'!A20</f>
        <v>67.1.1</v>
      </c>
      <c r="B19" s="85" t="str">
        <f>'1'!B20</f>
        <v>Установка приборов учета, всего, в том числе:</v>
      </c>
      <c r="C19" s="83" t="s">
        <v>79</v>
      </c>
      <c r="D19" s="83" t="s">
        <v>76</v>
      </c>
      <c r="E19" s="83" t="s">
        <v>76</v>
      </c>
      <c r="F19" s="83" t="s">
        <v>76</v>
      </c>
      <c r="G19" s="83" t="s">
        <v>76</v>
      </c>
      <c r="H19" s="83" t="s">
        <v>76</v>
      </c>
      <c r="I19" s="83" t="s">
        <v>76</v>
      </c>
      <c r="J19" s="83" t="s">
        <v>76</v>
      </c>
      <c r="K19" s="83" t="s">
        <v>76</v>
      </c>
      <c r="L19" s="83" t="s">
        <v>76</v>
      </c>
      <c r="M19" s="83" t="s">
        <v>76</v>
      </c>
      <c r="N19" s="83" t="s">
        <v>76</v>
      </c>
      <c r="O19" s="83" t="s">
        <v>76</v>
      </c>
      <c r="P19" s="83" t="s">
        <v>76</v>
      </c>
      <c r="Q19" s="83" t="s">
        <v>76</v>
      </c>
      <c r="R19" s="83" t="s">
        <v>76</v>
      </c>
      <c r="S19" s="83" t="s">
        <v>76</v>
      </c>
      <c r="T19" s="83" t="s">
        <v>76</v>
      </c>
      <c r="U19" s="83" t="s">
        <v>76</v>
      </c>
      <c r="V19" s="83" t="s">
        <v>76</v>
      </c>
      <c r="W19" s="83" t="s">
        <v>76</v>
      </c>
      <c r="X19" s="83" t="s">
        <v>76</v>
      </c>
      <c r="Y19" s="83" t="s">
        <v>76</v>
      </c>
      <c r="Z19" s="83" t="s">
        <v>76</v>
      </c>
    </row>
    <row r="20" spans="1:28" s="71" customFormat="1" ht="47.25" x14ac:dyDescent="0.25">
      <c r="A20" s="84" t="str">
        <f>'1'!A21</f>
        <v>67.1.2</v>
      </c>
      <c r="B20" s="85" t="str">
        <f>'1'!B21</f>
        <v>Включение приборов учета в систему сбора и передачи данных, всего в том числе:</v>
      </c>
      <c r="C20" s="83" t="s">
        <v>79</v>
      </c>
      <c r="D20" s="83" t="s">
        <v>76</v>
      </c>
      <c r="E20" s="83" t="s">
        <v>76</v>
      </c>
      <c r="F20" s="83" t="s">
        <v>76</v>
      </c>
      <c r="G20" s="83" t="s">
        <v>76</v>
      </c>
      <c r="H20" s="83" t="s">
        <v>76</v>
      </c>
      <c r="I20" s="83" t="s">
        <v>76</v>
      </c>
      <c r="J20" s="83" t="s">
        <v>76</v>
      </c>
      <c r="K20" s="83" t="s">
        <v>76</v>
      </c>
      <c r="L20" s="83" t="s">
        <v>76</v>
      </c>
      <c r="M20" s="83" t="s">
        <v>76</v>
      </c>
      <c r="N20" s="83" t="s">
        <v>76</v>
      </c>
      <c r="O20" s="83" t="s">
        <v>76</v>
      </c>
      <c r="P20" s="83" t="s">
        <v>76</v>
      </c>
      <c r="Q20" s="83" t="s">
        <v>76</v>
      </c>
      <c r="R20" s="83" t="s">
        <v>76</v>
      </c>
      <c r="S20" s="83" t="s">
        <v>76</v>
      </c>
      <c r="T20" s="83" t="s">
        <v>76</v>
      </c>
      <c r="U20" s="83" t="s">
        <v>76</v>
      </c>
      <c r="V20" s="83" t="s">
        <v>76</v>
      </c>
      <c r="W20" s="83" t="s">
        <v>76</v>
      </c>
      <c r="X20" s="83" t="s">
        <v>76</v>
      </c>
      <c r="Y20" s="83" t="s">
        <v>76</v>
      </c>
      <c r="Z20" s="83" t="s">
        <v>76</v>
      </c>
    </row>
    <row r="21" spans="1:28" s="71" customFormat="1" ht="150" x14ac:dyDescent="0.25">
      <c r="A21" s="19" t="str">
        <f>'1'!A22</f>
        <v>67.1.2</v>
      </c>
      <c r="B21" s="20" t="str">
        <f>'1'!B22</f>
        <v xml:space="preserve">Оборудование многоквартирных жилых домов интеллектуальной системой учета </v>
      </c>
      <c r="C21" s="19" t="str">
        <f>'1'!C22</f>
        <v>N_S01</v>
      </c>
      <c r="D21" s="83" t="s">
        <v>76</v>
      </c>
      <c r="E21" s="83" t="s">
        <v>76</v>
      </c>
      <c r="F21" s="83" t="s">
        <v>76</v>
      </c>
      <c r="G21" s="83" t="s">
        <v>76</v>
      </c>
      <c r="H21" s="83" t="s">
        <v>76</v>
      </c>
      <c r="I21" s="78" t="s">
        <v>341</v>
      </c>
      <c r="J21" s="83" t="s">
        <v>342</v>
      </c>
      <c r="K21" s="83" t="s">
        <v>343</v>
      </c>
      <c r="L21" s="83" t="s">
        <v>343</v>
      </c>
      <c r="M21" s="78" t="s">
        <v>344</v>
      </c>
      <c r="N21" s="83" t="s">
        <v>76</v>
      </c>
      <c r="O21" s="83" t="s">
        <v>76</v>
      </c>
      <c r="P21" s="83" t="s">
        <v>76</v>
      </c>
      <c r="Q21" s="83" t="s">
        <v>76</v>
      </c>
      <c r="R21" s="83" t="s">
        <v>343</v>
      </c>
      <c r="S21" s="83" t="s">
        <v>343</v>
      </c>
      <c r="T21" s="78" t="s">
        <v>345</v>
      </c>
      <c r="U21" s="95" t="s">
        <v>76</v>
      </c>
      <c r="V21" s="95" t="s">
        <v>76</v>
      </c>
      <c r="W21" s="95" t="s">
        <v>76</v>
      </c>
      <c r="X21" s="95" t="s">
        <v>76</v>
      </c>
      <c r="Y21" s="96">
        <v>40394</v>
      </c>
      <c r="Z21" s="96">
        <f>Y21+'5'!AN23</f>
        <v>121891</v>
      </c>
    </row>
    <row r="22" spans="1:28" s="71" customFormat="1" ht="15.75" hidden="1" x14ac:dyDescent="0.25">
      <c r="A22" s="84"/>
      <c r="B22" s="85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8" s="71" customFormat="1" ht="15.75" hidden="1" x14ac:dyDescent="0.25">
      <c r="A23" s="19"/>
      <c r="B23" s="20"/>
      <c r="C23" s="19"/>
      <c r="D23" s="83"/>
      <c r="E23" s="83"/>
      <c r="F23" s="83"/>
      <c r="G23" s="83"/>
      <c r="H23" s="83"/>
      <c r="I23" s="83"/>
      <c r="J23" s="83"/>
      <c r="K23" s="83"/>
      <c r="L23" s="83"/>
      <c r="M23" s="78"/>
      <c r="N23" s="83"/>
      <c r="O23" s="83"/>
      <c r="P23" s="83"/>
      <c r="Q23" s="83"/>
      <c r="R23" s="83"/>
      <c r="S23" s="83"/>
      <c r="T23" s="78"/>
      <c r="U23" s="95"/>
      <c r="V23" s="95"/>
      <c r="W23" s="95"/>
      <c r="X23" s="95"/>
      <c r="Y23" s="95"/>
      <c r="Z23" s="95"/>
    </row>
    <row r="26" spans="1:28" ht="15.75" x14ac:dyDescent="0.25">
      <c r="P26" s="112" t="s">
        <v>363</v>
      </c>
      <c r="Q26" s="1"/>
      <c r="R26" s="1"/>
      <c r="S26" s="1"/>
      <c r="T26" s="1"/>
      <c r="U26" s="1"/>
      <c r="V26" s="1"/>
      <c r="W26" s="1"/>
      <c r="X26" s="112" t="s">
        <v>365</v>
      </c>
      <c r="Y26" s="1"/>
      <c r="Z26" s="1"/>
      <c r="AB26" s="111"/>
    </row>
    <row r="27" spans="1:28" ht="15.75" x14ac:dyDescent="0.25">
      <c r="P27" s="112" t="s">
        <v>364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11"/>
    </row>
  </sheetData>
  <mergeCells count="28">
    <mergeCell ref="Y8:Z8"/>
    <mergeCell ref="L7:L9"/>
    <mergeCell ref="M7:M9"/>
    <mergeCell ref="N7:N9"/>
    <mergeCell ref="O7:O9"/>
    <mergeCell ref="P7:P9"/>
    <mergeCell ref="Q7:Q9"/>
    <mergeCell ref="A1:Z1"/>
    <mergeCell ref="A2:Z2"/>
    <mergeCell ref="A3:Z3"/>
    <mergeCell ref="A4:Z4"/>
    <mergeCell ref="A5:Z5"/>
    <mergeCell ref="A6:Z6"/>
    <mergeCell ref="A7:A9"/>
    <mergeCell ref="B7:B9"/>
    <mergeCell ref="C7:C9"/>
    <mergeCell ref="D7:H7"/>
    <mergeCell ref="I7:J8"/>
    <mergeCell ref="R7:S8"/>
    <mergeCell ref="T7:T9"/>
    <mergeCell ref="U7:Z7"/>
    <mergeCell ref="D8:D9"/>
    <mergeCell ref="E8:E9"/>
    <mergeCell ref="F8:F9"/>
    <mergeCell ref="G8:H8"/>
    <mergeCell ref="U8:V8"/>
    <mergeCell ref="W8:X8"/>
    <mergeCell ref="K7:K9"/>
  </mergeCells>
  <pageMargins left="0.73" right="0.85" top="0.74803149606299213" bottom="0.74803149606299213" header="0.31496062992125984" footer="0.31496062992125984"/>
  <pageSetup paperSize="8" scale="65" fitToWidth="2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zoomScale="90" zoomScaleNormal="90" zoomScaleSheetLayoutView="90" workbookViewId="0">
      <selection activeCell="E27" sqref="E27"/>
    </sheetView>
  </sheetViews>
  <sheetFormatPr defaultColWidth="9" defaultRowHeight="15.75" x14ac:dyDescent="0.25"/>
  <cols>
    <col min="1" max="1" width="7.25" style="1" customWidth="1"/>
    <col min="2" max="2" width="49.625" style="1" customWidth="1"/>
    <col min="3" max="3" width="11.5" style="1" customWidth="1"/>
    <col min="4" max="4" width="10.75" style="1" customWidth="1"/>
    <col min="5" max="5" width="11.625" style="1" customWidth="1"/>
    <col min="6" max="6" width="11.875" style="1" customWidth="1"/>
    <col min="7" max="8" width="11.375" style="1" customWidth="1"/>
    <col min="9" max="16384" width="9" style="1"/>
  </cols>
  <sheetData>
    <row r="1" spans="1:9" ht="42.75" customHeight="1" x14ac:dyDescent="0.25">
      <c r="A1" s="202" t="s">
        <v>346</v>
      </c>
      <c r="B1" s="202"/>
      <c r="C1" s="202"/>
      <c r="D1" s="202"/>
      <c r="E1" s="202"/>
      <c r="F1" s="202"/>
      <c r="G1" s="202"/>
      <c r="H1" s="202"/>
    </row>
    <row r="2" spans="1:9" ht="18.75" x14ac:dyDescent="0.3">
      <c r="A2" s="203"/>
      <c r="B2" s="203"/>
      <c r="C2" s="203"/>
      <c r="D2" s="203"/>
      <c r="E2" s="203"/>
      <c r="F2" s="203"/>
      <c r="G2" s="203"/>
      <c r="H2" s="203"/>
    </row>
    <row r="3" spans="1:9" ht="18.75" x14ac:dyDescent="0.25">
      <c r="A3" s="201" t="str">
        <f>'1'!A3</f>
        <v>Субъект электроэнергетики: филиал "Росатом Энергосбыт" Смоленск АО "Росатом Энергосбыт"</v>
      </c>
      <c r="B3" s="201"/>
      <c r="C3" s="201"/>
      <c r="D3" s="201"/>
      <c r="E3" s="201"/>
      <c r="F3" s="201"/>
      <c r="G3" s="201"/>
      <c r="H3" s="201"/>
      <c r="I3" s="33"/>
    </row>
    <row r="4" spans="1:9" ht="18.75" x14ac:dyDescent="0.25">
      <c r="A4" s="201" t="str">
        <f>'1'!A4</f>
        <v>ОГРН: 1027700050278</v>
      </c>
      <c r="B4" s="201"/>
      <c r="C4" s="201"/>
      <c r="D4" s="201"/>
      <c r="E4" s="201"/>
      <c r="F4" s="201"/>
      <c r="G4" s="201"/>
      <c r="H4" s="201"/>
      <c r="I4" s="98"/>
    </row>
    <row r="5" spans="1:9" ht="17.25" customHeight="1" x14ac:dyDescent="0.25">
      <c r="A5" s="201" t="str">
        <f>'1'!A5</f>
        <v>Год раскрытия информации: 2026</v>
      </c>
      <c r="B5" s="201"/>
      <c r="C5" s="201"/>
      <c r="D5" s="201"/>
      <c r="E5" s="201"/>
      <c r="F5" s="201"/>
      <c r="G5" s="201"/>
      <c r="H5" s="201"/>
      <c r="I5" s="98"/>
    </row>
    <row r="6" spans="1:9" ht="18" customHeight="1" x14ac:dyDescent="0.25">
      <c r="A6" s="201" t="s">
        <v>352</v>
      </c>
      <c r="B6" s="201"/>
      <c r="C6" s="201"/>
      <c r="D6" s="201"/>
      <c r="E6" s="201"/>
      <c r="F6" s="201"/>
      <c r="G6" s="201"/>
      <c r="H6" s="201"/>
    </row>
    <row r="7" spans="1:9" ht="18" customHeight="1" x14ac:dyDescent="0.3">
      <c r="A7" s="204" t="s">
        <v>347</v>
      </c>
      <c r="B7" s="204"/>
      <c r="C7" s="204"/>
      <c r="D7" s="204"/>
      <c r="E7" s="204"/>
      <c r="F7" s="204"/>
      <c r="G7" s="204"/>
      <c r="H7" s="204"/>
    </row>
    <row r="8" spans="1:9" ht="16.5" customHeight="1" x14ac:dyDescent="0.25">
      <c r="A8" s="205"/>
      <c r="B8" s="205"/>
      <c r="C8" s="205"/>
      <c r="D8" s="205"/>
      <c r="E8" s="205"/>
      <c r="F8" s="205"/>
      <c r="G8" s="205"/>
      <c r="H8" s="205"/>
    </row>
    <row r="9" spans="1:9" ht="15" customHeight="1" x14ac:dyDescent="0.25">
      <c r="A9" s="157" t="s">
        <v>348</v>
      </c>
      <c r="B9" s="133" t="s">
        <v>349</v>
      </c>
      <c r="C9" s="140" t="s">
        <v>350</v>
      </c>
      <c r="D9" s="207" t="s">
        <v>351</v>
      </c>
      <c r="E9" s="207"/>
      <c r="F9" s="207"/>
      <c r="G9" s="207"/>
      <c r="H9" s="207"/>
    </row>
    <row r="10" spans="1:9" ht="31.5" customHeight="1" x14ac:dyDescent="0.25">
      <c r="A10" s="157"/>
      <c r="B10" s="206"/>
      <c r="C10" s="135"/>
      <c r="D10" s="121" t="s">
        <v>110</v>
      </c>
      <c r="E10" s="121" t="s">
        <v>111</v>
      </c>
      <c r="F10" s="121" t="s">
        <v>112</v>
      </c>
      <c r="G10" s="121" t="s">
        <v>113</v>
      </c>
      <c r="H10" s="29" t="s">
        <v>375</v>
      </c>
    </row>
    <row r="11" spans="1:9" x14ac:dyDescent="0.25">
      <c r="A11" s="65">
        <v>1</v>
      </c>
      <c r="B11" s="30">
        <v>2</v>
      </c>
      <c r="C11" s="65">
        <v>3</v>
      </c>
      <c r="D11" s="30">
        <v>4</v>
      </c>
      <c r="E11" s="65">
        <v>5</v>
      </c>
      <c r="F11" s="30">
        <v>6</v>
      </c>
      <c r="G11" s="65">
        <v>7</v>
      </c>
      <c r="H11" s="65">
        <v>8</v>
      </c>
    </row>
    <row r="12" spans="1:9" ht="21.75" customHeight="1" x14ac:dyDescent="0.25">
      <c r="A12" s="65">
        <v>1</v>
      </c>
      <c r="B12" s="29" t="s">
        <v>76</v>
      </c>
      <c r="C12" s="29" t="s">
        <v>76</v>
      </c>
      <c r="D12" s="29" t="s">
        <v>76</v>
      </c>
      <c r="E12" s="29" t="s">
        <v>76</v>
      </c>
      <c r="F12" s="29" t="s">
        <v>76</v>
      </c>
      <c r="G12" s="29" t="s">
        <v>76</v>
      </c>
      <c r="H12" s="29" t="s">
        <v>76</v>
      </c>
    </row>
    <row r="14" spans="1:9" x14ac:dyDescent="0.25">
      <c r="B14" s="112" t="s">
        <v>363</v>
      </c>
      <c r="F14" s="112" t="s">
        <v>365</v>
      </c>
    </row>
    <row r="15" spans="1:9" x14ac:dyDescent="0.25">
      <c r="B15" s="112" t="s">
        <v>364</v>
      </c>
    </row>
  </sheetData>
  <mergeCells count="12">
    <mergeCell ref="A7:H7"/>
    <mergeCell ref="A8:H8"/>
    <mergeCell ref="A9:A10"/>
    <mergeCell ref="B9:B10"/>
    <mergeCell ref="C9:C10"/>
    <mergeCell ref="D9:H9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1</vt:lpstr>
      <vt:lpstr>2</vt:lpstr>
      <vt:lpstr>3</vt:lpstr>
      <vt:lpstr>4 (2026)</vt:lpstr>
      <vt:lpstr>4 (2027)</vt:lpstr>
      <vt:lpstr>5</vt:lpstr>
      <vt:lpstr>6</vt:lpstr>
      <vt:lpstr>7</vt:lpstr>
      <vt:lpstr>8</vt:lpstr>
      <vt:lpstr>9</vt:lpstr>
      <vt:lpstr>'1'!Заголовки_для_печати</vt:lpstr>
      <vt:lpstr>'2'!Заголовки_для_печати</vt:lpstr>
      <vt:lpstr>'3'!Заголовки_для_печати</vt:lpstr>
      <vt:lpstr>'4 (2027)'!Заголовки_для_печати</vt:lpstr>
      <vt:lpstr>'5'!Заголовки_для_печати</vt:lpstr>
      <vt:lpstr>'7'!Заголовки_для_печати</vt:lpstr>
      <vt:lpstr>'1'!Область_печати</vt:lpstr>
      <vt:lpstr>'3'!Область_печати</vt:lpstr>
      <vt:lpstr>'4 (2026)'!Область_печати</vt:lpstr>
      <vt:lpstr>'4 (2027)'!Область_печати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Лепина Екатерина Алексеевна</dc:creator>
  <cp:lastModifiedBy>Павлова Светлана Анатольевна</cp:lastModifiedBy>
  <cp:lastPrinted>2026-04-10T13:03:52Z</cp:lastPrinted>
  <dcterms:created xsi:type="dcterms:W3CDTF">2025-08-14T11:38:06Z</dcterms:created>
  <dcterms:modified xsi:type="dcterms:W3CDTF">2026-04-13T12:43:46Z</dcterms:modified>
</cp:coreProperties>
</file>