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S:\ООиРИ\Отчеты\Закрытие периода\2026\"/>
    </mc:Choice>
  </mc:AlternateContent>
  <bookViews>
    <workbookView xWindow="0" yWindow="0" windowWidth="28620" windowHeight="10515" tabRatio="500" activeTab="6"/>
  </bookViews>
  <sheets>
    <sheet name="2020" sheetId="1" r:id="rId1"/>
    <sheet name="2021" sheetId="2" r:id="rId2"/>
    <sheet name="2022" sheetId="3" r:id="rId3"/>
    <sheet name="2023" sheetId="4" r:id="rId4"/>
    <sheet name="2024" sheetId="5" r:id="rId5"/>
    <sheet name="2025" sheetId="6" r:id="rId6"/>
    <sheet name="2026" sheetId="7" r:id="rId7"/>
  </sheets>
  <calcPr calcId="152511" calcOnSave="0" concurrentCalc="0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10" i="7" l="1"/>
  <c r="C8" i="7"/>
  <c r="C6" i="7"/>
  <c r="C7" i="7"/>
  <c r="D6" i="7"/>
  <c r="C25" i="6"/>
  <c r="C24" i="6"/>
  <c r="C20" i="6"/>
  <c r="D18" i="6"/>
  <c r="C19" i="6"/>
  <c r="C18" i="6"/>
  <c r="D16" i="6"/>
  <c r="C17" i="6"/>
  <c r="C16" i="6"/>
  <c r="D14" i="6"/>
  <c r="C15" i="6"/>
  <c r="C14" i="6"/>
  <c r="C13" i="6"/>
  <c r="D12" i="6"/>
  <c r="C12" i="6"/>
  <c r="D6" i="6"/>
  <c r="C7" i="6"/>
  <c r="C6" i="6"/>
  <c r="D14" i="5"/>
  <c r="C7" i="5"/>
  <c r="C20" i="3"/>
  <c r="C18" i="3"/>
</calcChain>
</file>

<file path=xl/comments1.xml><?xml version="1.0" encoding="utf-8"?>
<comments xmlns="http://schemas.openxmlformats.org/spreadsheetml/2006/main">
  <authors>
    <author>Болдырева Елена Викторовна</author>
  </authors>
  <commentList>
    <comment ref="D5" authorId="0" shapeId="0">
      <text>
        <r>
          <rPr>
            <b/>
            <sz val="9"/>
            <color indexed="81"/>
            <rFont val="Tahoma"/>
            <family val="2"/>
            <charset val="204"/>
          </rPr>
          <t>Болдырева Елена Викторовна:</t>
        </r>
        <r>
          <rPr>
            <sz val="9"/>
            <color indexed="81"/>
            <rFont val="Tahoma"/>
            <family val="2"/>
            <charset val="204"/>
          </rPr>
          <t xml:space="preserve">
сбытовая, без сетевой</t>
        </r>
      </text>
    </comment>
  </commentList>
</comments>
</file>

<file path=xl/sharedStrings.xml><?xml version="1.0" encoding="utf-8"?>
<sst xmlns="http://schemas.openxmlformats.org/spreadsheetml/2006/main" count="329" uniqueCount="35">
  <si>
    <t>Информация об объемах фактического полезного отпуска электрической энергии (мощности) потребителям</t>
  </si>
  <si>
    <t>филиала "КолАтомЭнергоСбыт" АО "АтомЭнергоСбыт"</t>
  </si>
  <si>
    <t>за 2020 год</t>
  </si>
  <si>
    <t>Период</t>
  </si>
  <si>
    <t>Фактический полезный отпуск</t>
  </si>
  <si>
    <t>электрическая энергия, млн.кВтч</t>
  </si>
  <si>
    <t>мощность,                МВт</t>
  </si>
  <si>
    <t>Январь</t>
  </si>
  <si>
    <t xml:space="preserve">всего, </t>
  </si>
  <si>
    <t>в т.ч. потребителям группы "население"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</si>
  <si>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</si>
  <si>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</si>
  <si>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</si>
  <si>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</si>
  <si>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</si>
  <si>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</si>
  <si>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</si>
  <si>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</si>
  <si>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</si>
  <si>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</si>
  <si>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</si>
  <si>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 xml:space="preserve">исп. </t>
  </si>
  <si>
    <t>Логинова К.П.</t>
  </si>
  <si>
    <t>тел.</t>
  </si>
  <si>
    <t>(8152) 692367</t>
  </si>
  <si>
    <t>за 2021 год</t>
  </si>
  <si>
    <t>филиал АО "АтомЭнергоСбыт" Мурманск</t>
  </si>
  <si>
    <t>за 2022 год</t>
  </si>
  <si>
    <t>за 2023 год</t>
  </si>
  <si>
    <t>Емельянчик К.П.</t>
  </si>
  <si>
    <t>за 2024 год</t>
  </si>
  <si>
    <t>Степанова Н.А.</t>
  </si>
  <si>
    <t>(8152) 692-504</t>
  </si>
  <si>
    <t>за 2025 год</t>
  </si>
  <si>
    <t>за 2026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</si>
</sst>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_-* #,##0.00\ _₽_-;\-* #,##0.00\ _₽_-;_-* \-??\ _₽_-;_-@_-"/>
    <numFmt numFmtId="165" formatCode="_-* #,##0.00_р_._-;\-* #,##0.00_р_._-;_-* \-??_р_._-;_-@_-"/>
    <numFmt numFmtId="166" formatCode="_(* #,##0.00_);_(* \(#,##0.00\);_(* \-??_);_(@_)"/>
    <numFmt numFmtId="167" formatCode="#,##0.000"/>
    <numFmt numFmtId="168" formatCode="0.000"/>
    <numFmt numFmtId="169" formatCode="_-* #,##0_р_._-;\-* #,##0_р_._-;_-* \-??_р_._-;_-@_-"/>
    <numFmt numFmtId="170" formatCode="_-* #,##0.000000\ _₽_-;\-* #,##0.000000\ _₽_-;_-* \-???\ _₽_-;_-@_-"/>
    <numFmt numFmtId="171" formatCode="_-* #,##0.000_р_._-;\-* #,##0.000_р_._-;_-* \-??_р_._-;_-@_-"/>
    <numFmt numFmtId="172" formatCode="_-* #,##0\ _₽_-;\-* #,##0\ _₽_-;_-* \-??\ _₽_-;_-@_-"/>
  </numFmts>
  <fonts count="14">
    <font>
      <sz val="11"/>
      <color rgb="FF000000"/>
      <name val="Calibri"/>
      <family val="2"/>
      <charset val="204"/>
    </font>
    <font>
      <sz val="1"/>
      <color rgb="FF000000"/>
      <name val="Courier New"/>
      <family val="1"/>
      <charset val="204"/>
    </font>
    <font>
      <b/>
      <sz val="1"/>
      <color rgb="FF000000"/>
      <name val="Courier New"/>
      <family val="1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0"/>
      <name val="Times New Roman"/>
      <family val="1"/>
      <charset val="1"/>
    </font>
    <font>
      <sz val="12"/>
      <name val="Arial CYR"/>
      <charset val="204"/>
    </font>
    <font>
      <sz val="10"/>
      <name val="Arial Cyr"/>
      <charset val="1"/>
    </font>
    <font>
      <sz val="11"/>
      <color rgb="FF000000"/>
      <name val="Calibri"/>
      <family val="2"/>
      <charset val="1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4">
    <border>
      <left/>
      <right/>
      <top/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2">
    <xf numFmtId="0" fontId="0" fillId="0" borderId="0"/>
    <xf numFmtId="164" fontId="11" fillId="0" borderId="0" applyBorder="0" applyProtection="0"/>
    <xf numFmtId="0" fontId="1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1" fillId="0" borderId="1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3" fillId="0" borderId="0"/>
    <xf numFmtId="0" fontId="11" fillId="0" borderId="0"/>
    <xf numFmtId="0" fontId="4" fillId="0" borderId="0"/>
    <xf numFmtId="0" fontId="4" fillId="0" borderId="0"/>
    <xf numFmtId="0" fontId="11" fillId="0" borderId="0"/>
    <xf numFmtId="0" fontId="4" fillId="0" borderId="0"/>
    <xf numFmtId="0" fontId="5" fillId="0" borderId="0"/>
    <xf numFmtId="0" fontId="6" fillId="0" borderId="0"/>
    <xf numFmtId="0" fontId="4" fillId="0" borderId="0"/>
    <xf numFmtId="0" fontId="7" fillId="0" borderId="0"/>
    <xf numFmtId="0" fontId="11" fillId="0" borderId="0"/>
    <xf numFmtId="0" fontId="8" fillId="0" borderId="0"/>
    <xf numFmtId="0" fontId="11" fillId="0" borderId="0"/>
    <xf numFmtId="0" fontId="11" fillId="0" borderId="0"/>
    <xf numFmtId="0" fontId="11" fillId="0" borderId="0"/>
    <xf numFmtId="0" fontId="4" fillId="0" borderId="0"/>
    <xf numFmtId="9" fontId="11" fillId="0" borderId="0" applyBorder="0" applyProtection="0"/>
    <xf numFmtId="9" fontId="11" fillId="0" borderId="0" applyBorder="0" applyProtection="0"/>
    <xf numFmtId="9" fontId="11" fillId="0" borderId="0" applyBorder="0" applyProtection="0"/>
    <xf numFmtId="164" fontId="11" fillId="0" borderId="0" applyBorder="0" applyProtection="0"/>
    <xf numFmtId="164" fontId="11" fillId="0" borderId="0" applyBorder="0" applyProtection="0"/>
    <xf numFmtId="164" fontId="11" fillId="0" borderId="0" applyBorder="0" applyProtection="0"/>
    <xf numFmtId="165" fontId="11" fillId="0" borderId="0" applyBorder="0" applyProtection="0"/>
    <xf numFmtId="164" fontId="11" fillId="0" borderId="0" applyBorder="0" applyProtection="0"/>
    <xf numFmtId="165" fontId="11" fillId="0" borderId="0" applyBorder="0" applyProtection="0"/>
    <xf numFmtId="165" fontId="11" fillId="0" borderId="0" applyBorder="0" applyProtection="0"/>
    <xf numFmtId="164" fontId="11" fillId="0" borderId="0" applyBorder="0" applyProtection="0"/>
    <xf numFmtId="164" fontId="11" fillId="0" borderId="0" applyBorder="0" applyProtection="0"/>
    <xf numFmtId="164" fontId="11" fillId="0" borderId="0" applyBorder="0" applyProtection="0"/>
    <xf numFmtId="165" fontId="11" fillId="0" borderId="0" applyBorder="0" applyProtection="0"/>
    <xf numFmtId="166" fontId="11" fillId="0" borderId="0" applyBorder="0" applyProtection="0"/>
    <xf numFmtId="0" fontId="3" fillId="0" borderId="0"/>
    <xf numFmtId="0" fontId="11" fillId="0" borderId="0"/>
  </cellStyleXfs>
  <cellXfs count="34">
    <xf numFmtId="0" fontId="0" fillId="0" borderId="0" xfId="0"/>
    <xf numFmtId="0" fontId="10" fillId="0" borderId="0" xfId="24" applyFont="1" applyAlignment="1" applyProtection="1">
      <alignment horizontal="center" vertical="center"/>
    </xf>
    <xf numFmtId="0" fontId="10" fillId="0" borderId="0" xfId="24" applyFont="1" applyAlignment="1" applyProtection="1"/>
    <xf numFmtId="0" fontId="10" fillId="0" borderId="0" xfId="24" applyFont="1" applyAlignment="1" applyProtection="1">
      <alignment horizontal="right"/>
    </xf>
    <xf numFmtId="0" fontId="9" fillId="0" borderId="2" xfId="24" applyFont="1" applyBorder="1" applyAlignment="1" applyProtection="1">
      <alignment horizontal="center" vertical="center"/>
    </xf>
    <xf numFmtId="0" fontId="9" fillId="0" borderId="2" xfId="24" applyFont="1" applyBorder="1" applyAlignment="1" applyProtection="1">
      <alignment horizontal="center" vertical="center" wrapText="1"/>
    </xf>
    <xf numFmtId="0" fontId="10" fillId="0" borderId="0" xfId="24" applyFont="1" applyAlignment="1" applyProtection="1">
      <alignment vertical="center"/>
    </xf>
    <xf numFmtId="0" fontId="10" fillId="0" borderId="2" xfId="24" applyFont="1" applyBorder="1" applyAlignment="1" applyProtection="1">
      <alignment vertical="center" wrapText="1"/>
    </xf>
    <xf numFmtId="167" fontId="10" fillId="0" borderId="2" xfId="39" applyNumberFormat="1" applyFont="1" applyBorder="1" applyAlignment="1" applyProtection="1">
      <alignment horizontal="right" vertical="center" wrapText="1"/>
    </xf>
    <xf numFmtId="0" fontId="10" fillId="0" borderId="0" xfId="24" applyFont="1" applyAlignment="1" applyProtection="1">
      <alignment vertical="center" wrapText="1"/>
    </xf>
    <xf numFmtId="0" fontId="10" fillId="0" borderId="3" xfId="24" applyFont="1" applyBorder="1" applyAlignment="1" applyProtection="1">
      <alignment vertical="center" wrapText="1"/>
    </xf>
    <xf numFmtId="167" fontId="10" fillId="0" borderId="3" xfId="39" applyNumberFormat="1" applyFont="1" applyBorder="1" applyAlignment="1" applyProtection="1">
      <alignment horizontal="right" vertical="center" wrapText="1"/>
    </xf>
    <xf numFmtId="0" fontId="10" fillId="0" borderId="0" xfId="24" applyFont="1" applyAlignment="1" applyProtection="1">
      <alignment wrapText="1"/>
    </xf>
    <xf numFmtId="167" fontId="10" fillId="0" borderId="0" xfId="24" applyNumberFormat="1" applyFont="1" applyAlignment="1" applyProtection="1"/>
    <xf numFmtId="0" fontId="10" fillId="0" borderId="0" xfId="24" applyFont="1" applyAlignment="1" applyProtection="1">
      <alignment horizontal="left" wrapText="1"/>
    </xf>
    <xf numFmtId="0" fontId="4" fillId="0" borderId="0" xfId="24" applyFont="1" applyAlignment="1" applyProtection="1"/>
    <xf numFmtId="168" fontId="10" fillId="0" borderId="0" xfId="24" applyNumberFormat="1" applyFont="1" applyAlignment="1" applyProtection="1"/>
    <xf numFmtId="168" fontId="4" fillId="0" borderId="0" xfId="24" applyNumberFormat="1" applyFont="1" applyAlignment="1" applyProtection="1"/>
    <xf numFmtId="168" fontId="0" fillId="0" borderId="0" xfId="0" applyNumberFormat="1" applyAlignment="1" applyProtection="1"/>
    <xf numFmtId="169" fontId="3" fillId="0" borderId="0" xfId="9" applyNumberFormat="1" applyFont="1" applyAlignment="1" applyProtection="1"/>
    <xf numFmtId="170" fontId="10" fillId="0" borderId="0" xfId="24" applyNumberFormat="1" applyFont="1" applyAlignment="1" applyProtection="1">
      <alignment vertical="center" wrapText="1"/>
    </xf>
    <xf numFmtId="171" fontId="3" fillId="0" borderId="0" xfId="9" applyNumberFormat="1" applyFont="1" applyAlignment="1" applyProtection="1"/>
    <xf numFmtId="168" fontId="10" fillId="0" borderId="0" xfId="24" applyNumberFormat="1" applyFont="1" applyAlignment="1" applyProtection="1">
      <alignment vertical="center" wrapText="1"/>
    </xf>
    <xf numFmtId="167" fontId="10" fillId="2" borderId="2" xfId="39" applyNumberFormat="1" applyFont="1" applyFill="1" applyBorder="1" applyAlignment="1" applyProtection="1">
      <alignment horizontal="right" vertical="center" wrapText="1"/>
    </xf>
    <xf numFmtId="167" fontId="10" fillId="2" borderId="3" xfId="39" applyNumberFormat="1" applyFont="1" applyFill="1" applyBorder="1" applyAlignment="1" applyProtection="1">
      <alignment horizontal="right" vertical="center" wrapText="1"/>
    </xf>
    <xf numFmtId="172" fontId="10" fillId="0" borderId="0" xfId="1" applyNumberFormat="1" applyFont="1" applyBorder="1" applyAlignment="1" applyProtection="1"/>
    <xf numFmtId="172" fontId="0" fillId="0" borderId="0" xfId="1" applyNumberFormat="1" applyFont="1" applyBorder="1" applyAlignment="1" applyProtection="1"/>
    <xf numFmtId="168" fontId="10" fillId="0" borderId="2" xfId="24" applyNumberFormat="1" applyFont="1" applyBorder="1" applyAlignment="1" applyProtection="1">
      <alignment vertical="center" wrapText="1"/>
    </xf>
    <xf numFmtId="168" fontId="10" fillId="2" borderId="2" xfId="39" applyNumberFormat="1" applyFont="1" applyFill="1" applyBorder="1" applyAlignment="1" applyProtection="1">
      <alignment horizontal="right" vertical="center" wrapText="1"/>
    </xf>
    <xf numFmtId="167" fontId="10" fillId="0" borderId="0" xfId="24" applyNumberFormat="1" applyFont="1" applyAlignment="1" applyProtection="1">
      <alignment vertical="center" wrapText="1"/>
    </xf>
    <xf numFmtId="167" fontId="10" fillId="0" borderId="3" xfId="39" applyNumberFormat="1" applyFont="1" applyFill="1" applyBorder="1" applyAlignment="1" applyProtection="1">
      <alignment horizontal="right" vertical="center" wrapText="1"/>
    </xf>
    <xf numFmtId="0" fontId="10" fillId="0" borderId="0" xfId="24" applyFont="1" applyBorder="1" applyAlignment="1" applyProtection="1">
      <alignment horizontal="center"/>
    </xf>
    <xf numFmtId="0" fontId="10" fillId="0" borderId="2" xfId="24" applyFont="1" applyBorder="1" applyAlignment="1" applyProtection="1">
      <alignment horizontal="center" vertical="center"/>
    </xf>
    <xf numFmtId="0" fontId="9" fillId="0" borderId="0" xfId="24" applyFont="1" applyBorder="1" applyAlignment="1" applyProtection="1">
      <alignment horizontal="center" vertical="center" wrapText="1"/>
    </xf>
  </cellXfs>
  <cellStyles count="42">
    <cellStyle name="" xfId="2"/>
    <cellStyle name="" xfId="5"/>
    <cellStyle name="" xfId="6"/>
    <cellStyle name="" xfId="8"/>
    <cellStyle name="" xfId="7"/>
    <cellStyle name="1" xfId="3"/>
    <cellStyle name="2" xfId="4"/>
    <cellStyle name="Обычный" xfId="0" builtinId="0"/>
    <cellStyle name="Обычный 11" xfId="9"/>
    <cellStyle name="Обычный 119 2" xfId="10"/>
    <cellStyle name="Обычный 12" xfId="11"/>
    <cellStyle name="Обычный 12 2" xfId="12"/>
    <cellStyle name="Обычный 2" xfId="13"/>
    <cellStyle name="Обычный 2 2" xfId="14"/>
    <cellStyle name="Обычный 2 2 2" xfId="15"/>
    <cellStyle name="Обычный 2 9" xfId="16"/>
    <cellStyle name="Обычный 3" xfId="17"/>
    <cellStyle name="Обычный 3 2" xfId="18"/>
    <cellStyle name="Обычный 4 2 2" xfId="19"/>
    <cellStyle name="Обычный 4 4" xfId="20"/>
    <cellStyle name="Обычный 4 4 2" xfId="21"/>
    <cellStyle name="Обычный 59" xfId="22"/>
    <cellStyle name="Обычный 6 2" xfId="23"/>
    <cellStyle name="Обычный_Лист1" xfId="24"/>
    <cellStyle name="Процентный 2" xfId="25"/>
    <cellStyle name="Процентный 3" xfId="26"/>
    <cellStyle name="Процентный 6" xfId="27"/>
    <cellStyle name="Финансовый" xfId="1" builtinId="3"/>
    <cellStyle name="Финансовый 2" xfId="28"/>
    <cellStyle name="Финансовый 2 2" xfId="29"/>
    <cellStyle name="Финансовый 2 3" xfId="30"/>
    <cellStyle name="Финансовый 2 4" xfId="31"/>
    <cellStyle name="Финансовый 3" xfId="32"/>
    <cellStyle name="Финансовый 3 2" xfId="33"/>
    <cellStyle name="Финансовый 3 3" xfId="34"/>
    <cellStyle name="Финансовый 4" xfId="35"/>
    <cellStyle name="Финансовый 5" xfId="36"/>
    <cellStyle name="Финансовый 6" xfId="37"/>
    <cellStyle name="Финансовый 7" xfId="38"/>
    <cellStyle name="Финансовый_Лист1" xfId="39"/>
    <cellStyle name="㼿㼿㼿" xfId="40"/>
    <cellStyle name="㼿㼿㼿?" xfId="4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G37"/>
  <sheetViews>
    <sheetView topLeftCell="A16" zoomScaleNormal="100" workbookViewId="0">
      <selection activeCell="C14" sqref="C14"/>
    </sheetView>
  </sheetViews>
  <sheetFormatPr defaultColWidth="8.7109375" defaultRowHeight="15"/>
  <cols>
    <col min="1" max="1" width="16.5703125" customWidth="1"/>
    <col min="2" max="2" width="28.85546875" customWidth="1"/>
    <col min="3" max="3" width="20" customWidth="1"/>
    <col min="4" max="4" width="19.7109375" customWidth="1"/>
    <col min="5" max="5" width="8.85546875" customWidth="1"/>
  </cols>
  <sheetData>
    <row r="1" spans="1:7" ht="15" customHeight="1">
      <c r="A1" s="33" t="s">
        <v>0</v>
      </c>
      <c r="B1" s="33"/>
      <c r="C1" s="33"/>
      <c r="D1" s="33"/>
      <c r="E1" s="1"/>
      <c r="F1" s="1"/>
      <c r="G1" s="1"/>
    </row>
    <row r="2" spans="1:7" ht="15" customHeight="1">
      <c r="A2" s="33" t="s">
        <v>1</v>
      </c>
      <c r="B2" s="33"/>
      <c r="C2" s="33"/>
      <c r="D2" s="33"/>
      <c r="E2" s="1"/>
      <c r="F2" s="1"/>
      <c r="G2" s="1"/>
    </row>
    <row r="3" spans="1:7" ht="15" customHeight="1">
      <c r="A3" s="33" t="s">
        <v>2</v>
      </c>
      <c r="B3" s="33"/>
      <c r="C3" s="33"/>
      <c r="D3" s="33"/>
      <c r="E3" s="1"/>
      <c r="F3" s="1"/>
      <c r="G3" s="1"/>
    </row>
    <row r="4" spans="1:7">
      <c r="A4" s="2"/>
      <c r="B4" s="2"/>
      <c r="C4" s="3"/>
      <c r="D4" s="2"/>
      <c r="E4" s="2"/>
      <c r="F4" s="2"/>
      <c r="G4" s="2"/>
    </row>
    <row r="5" spans="1:7" ht="28.5">
      <c r="A5" s="4" t="s">
        <v>3</v>
      </c>
      <c r="B5" s="5" t="s">
        <v>4</v>
      </c>
      <c r="C5" s="5" t="s">
        <v>5</v>
      </c>
      <c r="D5" s="5" t="s">
        <v>6</v>
      </c>
      <c r="E5" s="6"/>
      <c r="F5" s="6"/>
      <c r="G5" s="6"/>
    </row>
    <row r="6" spans="1:7">
      <c r="A6" s="32" t="s">
        <v>7</v>
      </c>
      <c r="B6" s="7" t="s">
        <v>8</v>
      </c>
      <c r="C6" s="8">
        <v>417.81742600000001</v>
      </c>
      <c r="D6" s="8">
        <v>211.374</v>
      </c>
      <c r="E6" s="9"/>
      <c r="F6" s="9"/>
      <c r="G6" s="9"/>
    </row>
    <row r="7" spans="1:7" ht="25.5">
      <c r="A7" s="32"/>
      <c r="B7" s="10" t="s">
        <v>9</v>
      </c>
      <c r="C7" s="11">
        <v>92.588901000000007</v>
      </c>
      <c r="D7" s="11"/>
      <c r="E7" s="9"/>
      <c r="F7" s="9"/>
      <c r="G7" s="9"/>
    </row>
    <row r="8" spans="1:7">
      <c r="A8" s="32" t="s">
        <v>10</v>
      </c>
      <c r="B8" s="7" t="s">
        <v>8</v>
      </c>
      <c r="C8" s="8">
        <v>385.015174</v>
      </c>
      <c r="D8" s="8">
        <v>205.06800000000001</v>
      </c>
      <c r="E8" s="9"/>
      <c r="F8" s="9"/>
      <c r="G8" s="9"/>
    </row>
    <row r="9" spans="1:7" ht="25.5">
      <c r="A9" s="32"/>
      <c r="B9" s="10" t="s">
        <v>9</v>
      </c>
      <c r="C9" s="11">
        <v>90.769784999999999</v>
      </c>
      <c r="D9" s="11"/>
      <c r="E9" s="9"/>
      <c r="F9" s="9"/>
      <c r="G9" s="9"/>
    </row>
    <row r="10" spans="1:7">
      <c r="A10" s="32" t="s">
        <v>11</v>
      </c>
      <c r="B10" s="7" t="s">
        <v>8</v>
      </c>
      <c r="C10" s="8">
        <v>385.30449900000002</v>
      </c>
      <c r="D10" s="8">
        <v>191.65600000000001</v>
      </c>
      <c r="E10" s="9"/>
      <c r="F10" s="9"/>
      <c r="G10" s="9"/>
    </row>
    <row r="11" spans="1:7" ht="25.5">
      <c r="A11" s="32"/>
      <c r="B11" s="10" t="s">
        <v>9</v>
      </c>
      <c r="C11" s="8">
        <v>84.994333999999995</v>
      </c>
      <c r="D11" s="11"/>
      <c r="E11" s="9"/>
      <c r="F11" s="9"/>
      <c r="G11" s="9"/>
    </row>
    <row r="12" spans="1:7">
      <c r="A12" s="32" t="s">
        <v>12</v>
      </c>
      <c r="B12" s="7" t="s">
        <v>8</v>
      </c>
      <c r="C12" s="8">
        <v>332.66512599999999</v>
      </c>
      <c r="D12" s="8">
        <v>188.71799999999999</v>
      </c>
      <c r="E12" s="9"/>
      <c r="F12" s="9"/>
      <c r="G12" s="9"/>
    </row>
    <row r="13" spans="1:7" ht="25.5">
      <c r="A13" s="32"/>
      <c r="B13" s="10" t="s">
        <v>9</v>
      </c>
      <c r="C13" s="11">
        <v>85.181004999999999</v>
      </c>
      <c r="D13" s="11"/>
      <c r="E13" s="9"/>
      <c r="F13" s="9"/>
      <c r="G13" s="9"/>
    </row>
    <row r="14" spans="1:7">
      <c r="A14" s="32" t="s">
        <v>13</v>
      </c>
      <c r="B14" s="7" t="s">
        <v>8</v>
      </c>
      <c r="C14" s="8">
        <v>293.96194200000002</v>
      </c>
      <c r="D14" s="8">
        <v>157.755</v>
      </c>
      <c r="E14" s="9"/>
      <c r="F14" s="9"/>
      <c r="G14" s="9"/>
    </row>
    <row r="15" spans="1:7" ht="25.5">
      <c r="A15" s="32"/>
      <c r="B15" s="10" t="s">
        <v>9</v>
      </c>
      <c r="C15" s="11">
        <v>75.681279000000004</v>
      </c>
      <c r="D15" s="11"/>
      <c r="E15" s="9"/>
      <c r="F15" s="9"/>
      <c r="G15" s="9"/>
    </row>
    <row r="16" spans="1:7">
      <c r="A16" s="32" t="s">
        <v>14</v>
      </c>
      <c r="B16" s="7" t="s">
        <v>8</v>
      </c>
      <c r="C16" s="8">
        <v>243.64640800000001</v>
      </c>
      <c r="D16" s="8">
        <v>108.383</v>
      </c>
      <c r="E16" s="9"/>
      <c r="F16" s="9"/>
      <c r="G16" s="9"/>
    </row>
    <row r="17" spans="1:7" ht="25.5">
      <c r="A17" s="32"/>
      <c r="B17" s="10" t="s">
        <v>9</v>
      </c>
      <c r="C17" s="11">
        <v>77.141594999999995</v>
      </c>
      <c r="D17" s="11"/>
      <c r="E17" s="9"/>
      <c r="F17" s="9"/>
      <c r="G17" s="9"/>
    </row>
    <row r="18" spans="1:7">
      <c r="A18" s="32" t="s">
        <v>15</v>
      </c>
      <c r="B18" s="7" t="s">
        <v>8</v>
      </c>
      <c r="C18" s="11">
        <v>208.873718</v>
      </c>
      <c r="D18" s="11">
        <v>75.58</v>
      </c>
      <c r="E18" s="9"/>
      <c r="F18" s="9"/>
      <c r="G18" s="9"/>
    </row>
    <row r="19" spans="1:7" ht="25.5">
      <c r="A19" s="32"/>
      <c r="B19" s="10" t="s">
        <v>9</v>
      </c>
      <c r="C19" s="11">
        <v>75.093958999999998</v>
      </c>
      <c r="D19" s="11"/>
      <c r="E19" s="9"/>
      <c r="F19" s="9"/>
      <c r="G19" s="9"/>
    </row>
    <row r="20" spans="1:7">
      <c r="A20" s="32" t="s">
        <v>16</v>
      </c>
      <c r="B20" s="7" t="s">
        <v>8</v>
      </c>
      <c r="C20" s="11">
        <v>223.33036899999999</v>
      </c>
      <c r="D20" s="11">
        <v>81.081000000000003</v>
      </c>
      <c r="E20" s="9"/>
      <c r="F20" s="9"/>
      <c r="G20" s="9"/>
    </row>
    <row r="21" spans="1:7" ht="25.5">
      <c r="A21" s="32"/>
      <c r="B21" s="10" t="s">
        <v>9</v>
      </c>
      <c r="C21" s="11">
        <v>73.909242000000006</v>
      </c>
      <c r="D21" s="11"/>
      <c r="E21" s="9"/>
      <c r="F21" s="9"/>
      <c r="G21" s="9"/>
    </row>
    <row r="22" spans="1:7">
      <c r="A22" s="32" t="s">
        <v>17</v>
      </c>
      <c r="B22" s="7" t="s">
        <v>8</v>
      </c>
      <c r="C22" s="11">
        <v>257.796784</v>
      </c>
      <c r="D22" s="11">
        <v>115.82299999999999</v>
      </c>
      <c r="E22" s="9"/>
      <c r="F22" s="9"/>
      <c r="G22" s="9"/>
    </row>
    <row r="23" spans="1:7" ht="25.5">
      <c r="A23" s="32"/>
      <c r="B23" s="10" t="s">
        <v>9</v>
      </c>
      <c r="C23" s="11">
        <v>78.928721999999993</v>
      </c>
      <c r="D23" s="11"/>
      <c r="E23" s="9"/>
      <c r="F23" s="9"/>
      <c r="G23" s="9"/>
    </row>
    <row r="24" spans="1:7">
      <c r="A24" s="32" t="s">
        <v>18</v>
      </c>
      <c r="B24" s="7" t="s">
        <v>8</v>
      </c>
      <c r="C24" s="11">
        <v>314.09563300000002</v>
      </c>
      <c r="D24" s="11">
        <v>137.12799999999999</v>
      </c>
      <c r="E24" s="9"/>
      <c r="F24" s="9"/>
      <c r="G24" s="9"/>
    </row>
    <row r="25" spans="1:7" ht="25.5">
      <c r="A25" s="32"/>
      <c r="B25" s="10" t="s">
        <v>9</v>
      </c>
      <c r="C25" s="11">
        <v>74.468873000000002</v>
      </c>
      <c r="D25" s="11"/>
      <c r="E25" s="9"/>
      <c r="F25" s="9"/>
      <c r="G25" s="9"/>
    </row>
    <row r="26" spans="1:7">
      <c r="A26" s="32" t="s">
        <v>19</v>
      </c>
      <c r="B26" s="7" t="s">
        <v>8</v>
      </c>
      <c r="C26" s="11">
        <v>339.43757499999998</v>
      </c>
      <c r="D26" s="11">
        <v>163.535</v>
      </c>
      <c r="E26" s="9"/>
      <c r="F26" s="9"/>
      <c r="G26" s="9"/>
    </row>
    <row r="27" spans="1:7" ht="25.5">
      <c r="A27" s="32"/>
      <c r="B27" s="10" t="s">
        <v>9</v>
      </c>
      <c r="C27" s="11">
        <v>86.21217</v>
      </c>
      <c r="D27" s="11"/>
      <c r="E27" s="9"/>
      <c r="F27" s="9"/>
      <c r="G27" s="9"/>
    </row>
    <row r="28" spans="1:7">
      <c r="A28" s="32" t="s">
        <v>20</v>
      </c>
      <c r="B28" s="7" t="s">
        <v>8</v>
      </c>
      <c r="C28" s="11">
        <v>392.10245099999997</v>
      </c>
      <c r="D28" s="11">
        <v>171.96099999999899</v>
      </c>
      <c r="E28" s="9"/>
      <c r="F28" s="9"/>
      <c r="G28" s="9"/>
    </row>
    <row r="29" spans="1:7" ht="25.5">
      <c r="A29" s="32"/>
      <c r="B29" s="10" t="s">
        <v>9</v>
      </c>
      <c r="C29" s="11">
        <v>87.585470000000001</v>
      </c>
      <c r="D29" s="11"/>
      <c r="E29" s="9"/>
      <c r="F29" s="9"/>
      <c r="G29" s="9"/>
    </row>
    <row r="30" spans="1:7">
      <c r="A30" s="2"/>
      <c r="B30" s="12"/>
      <c r="C30" s="13"/>
      <c r="D30" s="2"/>
      <c r="E30" s="2"/>
      <c r="F30" s="2"/>
      <c r="G30" s="2"/>
    </row>
    <row r="31" spans="1:7">
      <c r="A31" s="2"/>
      <c r="B31" s="12"/>
      <c r="C31" s="2"/>
      <c r="D31" s="2"/>
      <c r="E31" s="2"/>
      <c r="F31" s="2"/>
      <c r="G31" s="2"/>
    </row>
    <row r="32" spans="1:7">
      <c r="A32" s="2" t="s">
        <v>21</v>
      </c>
      <c r="B32" s="12" t="s">
        <v>22</v>
      </c>
      <c r="C32" s="2"/>
      <c r="D32" s="2"/>
      <c r="E32" s="2"/>
      <c r="F32" s="2"/>
      <c r="G32" s="2"/>
    </row>
    <row r="33" spans="1:7">
      <c r="A33" s="2" t="s">
        <v>23</v>
      </c>
      <c r="B33" s="14" t="s">
        <v>24</v>
      </c>
      <c r="C33" s="2"/>
      <c r="D33" s="2"/>
      <c r="E33" s="15"/>
      <c r="F33" s="15"/>
      <c r="G33" s="15"/>
    </row>
    <row r="34" spans="1:7">
      <c r="A34" s="2"/>
      <c r="B34" s="12"/>
      <c r="C34" s="2"/>
      <c r="D34" s="2"/>
      <c r="E34" s="15"/>
      <c r="F34" s="15"/>
      <c r="G34" s="15"/>
    </row>
    <row r="35" spans="1:7">
      <c r="A35" s="31"/>
      <c r="B35" s="31"/>
      <c r="C35" s="2"/>
      <c r="D35" s="2"/>
      <c r="E35" s="15"/>
      <c r="F35" s="15"/>
      <c r="G35" s="15"/>
    </row>
    <row r="36" spans="1:7">
      <c r="A36" s="2"/>
      <c r="B36" s="12"/>
      <c r="C36" s="2"/>
      <c r="D36" s="2"/>
      <c r="E36" s="15"/>
      <c r="F36" s="15"/>
      <c r="G36" s="15"/>
    </row>
    <row r="37" spans="1:7">
      <c r="A37" s="2"/>
      <c r="B37" s="12"/>
      <c r="C37" s="2"/>
      <c r="D37" s="2"/>
      <c r="E37" s="15"/>
      <c r="F37" s="15"/>
      <c r="G37" s="15"/>
    </row>
  </sheetData>
  <mergeCells count="16">
    <mergeCell ref="A1:D1"/>
    <mergeCell ref="A2:D2"/>
    <mergeCell ref="A3:D3"/>
    <mergeCell ref="A6:A7"/>
    <mergeCell ref="A8:A9"/>
    <mergeCell ref="A10:A11"/>
    <mergeCell ref="A12:A13"/>
    <mergeCell ref="A14:A15"/>
    <mergeCell ref="A16:A17"/>
    <mergeCell ref="A18:A19"/>
    <mergeCell ref="A35:B35"/>
    <mergeCell ref="A20:A21"/>
    <mergeCell ref="A22:A23"/>
    <mergeCell ref="A24:A25"/>
    <mergeCell ref="A26:A27"/>
    <mergeCell ref="A28:A29"/>
  </mergeCells>
  <pageMargins left="0.7" right="0.7" top="0.75" bottom="0.75" header="0.511811023622047" footer="0.511811023622047"/>
  <pageSetup paperSize="9" scale="97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G38"/>
  <sheetViews>
    <sheetView topLeftCell="A10" zoomScaleNormal="100" workbookViewId="0">
      <selection activeCell="C6" sqref="C6"/>
    </sheetView>
  </sheetViews>
  <sheetFormatPr defaultColWidth="8.7109375" defaultRowHeight="15"/>
  <cols>
    <col min="1" max="1" width="16.5703125" customWidth="1"/>
    <col min="2" max="2" width="28.85546875" customWidth="1"/>
    <col min="3" max="3" width="20" customWidth="1"/>
    <col min="4" max="4" width="19.7109375" customWidth="1"/>
    <col min="5" max="5" width="8.85546875" customWidth="1"/>
  </cols>
  <sheetData>
    <row r="1" spans="1:7" ht="15" customHeight="1">
      <c r="A1" s="33" t="s">
        <v>0</v>
      </c>
      <c r="B1" s="33"/>
      <c r="C1" s="33"/>
      <c r="D1" s="33"/>
      <c r="E1" s="1"/>
      <c r="F1" s="1"/>
      <c r="G1" s="1"/>
    </row>
    <row r="2" spans="1:7" ht="15" customHeight="1">
      <c r="A2" s="33" t="s">
        <v>1</v>
      </c>
      <c r="B2" s="33"/>
      <c r="C2" s="33"/>
      <c r="D2" s="33"/>
      <c r="E2" s="1"/>
      <c r="F2" s="1"/>
      <c r="G2" s="1"/>
    </row>
    <row r="3" spans="1:7" ht="15" customHeight="1">
      <c r="A3" s="33" t="s">
        <v>25</v>
      </c>
      <c r="B3" s="33"/>
      <c r="C3" s="33"/>
      <c r="D3" s="33"/>
      <c r="E3" s="1"/>
      <c r="F3" s="1"/>
      <c r="G3" s="1"/>
    </row>
    <row r="4" spans="1:7">
      <c r="A4" s="2"/>
      <c r="B4" s="2"/>
      <c r="C4" s="3"/>
      <c r="D4" s="2"/>
      <c r="E4" s="2"/>
      <c r="F4" s="2"/>
      <c r="G4" s="2"/>
    </row>
    <row r="5" spans="1:7" ht="28.5">
      <c r="A5" s="4" t="s">
        <v>3</v>
      </c>
      <c r="B5" s="5" t="s">
        <v>4</v>
      </c>
      <c r="C5" s="5" t="s">
        <v>5</v>
      </c>
      <c r="D5" s="5" t="s">
        <v>6</v>
      </c>
      <c r="E5" s="6"/>
      <c r="F5" s="6"/>
      <c r="G5" s="6"/>
    </row>
    <row r="6" spans="1:7">
      <c r="A6" s="32" t="s">
        <v>7</v>
      </c>
      <c r="B6" s="7" t="s">
        <v>8</v>
      </c>
      <c r="C6" s="8">
        <v>424.84799400000003</v>
      </c>
      <c r="D6" s="8">
        <v>199.108</v>
      </c>
      <c r="E6" s="9"/>
      <c r="F6" s="9"/>
      <c r="G6" s="9"/>
    </row>
    <row r="7" spans="1:7" ht="25.5">
      <c r="A7" s="32"/>
      <c r="B7" s="10" t="s">
        <v>9</v>
      </c>
      <c r="C7" s="11">
        <v>98.995079000000004</v>
      </c>
      <c r="D7" s="11"/>
      <c r="E7" s="9"/>
      <c r="F7" s="9"/>
      <c r="G7" s="9"/>
    </row>
    <row r="8" spans="1:7">
      <c r="A8" s="32" t="s">
        <v>10</v>
      </c>
      <c r="B8" s="7" t="s">
        <v>8</v>
      </c>
      <c r="C8" s="8">
        <v>396.44179800000001</v>
      </c>
      <c r="D8" s="8">
        <v>203.851</v>
      </c>
      <c r="E8" s="9"/>
      <c r="F8" s="9"/>
      <c r="G8" s="9"/>
    </row>
    <row r="9" spans="1:7" ht="25.5">
      <c r="A9" s="32"/>
      <c r="B9" s="10" t="s">
        <v>9</v>
      </c>
      <c r="C9" s="11">
        <v>97.811705000000003</v>
      </c>
      <c r="D9" s="11"/>
      <c r="E9" s="9"/>
      <c r="F9" s="9"/>
      <c r="G9" s="9"/>
    </row>
    <row r="10" spans="1:7">
      <c r="A10" s="32" t="s">
        <v>11</v>
      </c>
      <c r="B10" s="7" t="s">
        <v>8</v>
      </c>
      <c r="C10" s="8">
        <v>383.31134300000002</v>
      </c>
      <c r="D10" s="8">
        <v>176.21899999999999</v>
      </c>
      <c r="E10" s="9"/>
      <c r="F10" s="9"/>
      <c r="G10" s="9"/>
    </row>
    <row r="11" spans="1:7" ht="25.5">
      <c r="A11" s="32"/>
      <c r="B11" s="10" t="s">
        <v>9</v>
      </c>
      <c r="C11" s="8">
        <v>88.781469999999999</v>
      </c>
      <c r="D11" s="11"/>
      <c r="E11" s="9"/>
      <c r="F11" s="9"/>
      <c r="G11" s="9"/>
    </row>
    <row r="12" spans="1:7">
      <c r="A12" s="32" t="s">
        <v>12</v>
      </c>
      <c r="B12" s="7" t="s">
        <v>8</v>
      </c>
      <c r="C12" s="8">
        <v>318.39017100000001</v>
      </c>
      <c r="D12" s="8">
        <v>151.749</v>
      </c>
      <c r="E12" s="9"/>
      <c r="F12" s="9"/>
      <c r="G12" s="9"/>
    </row>
    <row r="13" spans="1:7" ht="25.5">
      <c r="A13" s="32"/>
      <c r="B13" s="10" t="s">
        <v>9</v>
      </c>
      <c r="C13" s="11">
        <v>79.396698999999998</v>
      </c>
      <c r="D13" s="11"/>
      <c r="E13" s="9"/>
      <c r="F13" s="9"/>
      <c r="G13" s="9"/>
    </row>
    <row r="14" spans="1:7">
      <c r="A14" s="32" t="s">
        <v>13</v>
      </c>
      <c r="B14" s="7" t="s">
        <v>8</v>
      </c>
      <c r="C14" s="8">
        <v>298.69988799999999</v>
      </c>
      <c r="D14" s="8">
        <v>151.92599999999999</v>
      </c>
      <c r="E14" s="9"/>
      <c r="F14" s="9"/>
      <c r="G14" s="9"/>
    </row>
    <row r="15" spans="1:7" ht="25.5">
      <c r="A15" s="32"/>
      <c r="B15" s="10" t="s">
        <v>9</v>
      </c>
      <c r="C15" s="11">
        <v>72.683944999999994</v>
      </c>
      <c r="D15" s="11"/>
      <c r="E15" s="9"/>
      <c r="F15" s="9"/>
      <c r="G15" s="9"/>
    </row>
    <row r="16" spans="1:7">
      <c r="A16" s="32" t="s">
        <v>14</v>
      </c>
      <c r="B16" s="7" t="s">
        <v>8</v>
      </c>
      <c r="C16" s="8">
        <v>218.52586600000001</v>
      </c>
      <c r="D16" s="8">
        <v>98.887</v>
      </c>
      <c r="E16" s="9"/>
      <c r="F16" s="9"/>
      <c r="G16" s="9"/>
    </row>
    <row r="17" spans="1:7" ht="25.5">
      <c r="A17" s="32"/>
      <c r="B17" s="10" t="s">
        <v>9</v>
      </c>
      <c r="C17" s="11">
        <v>69.585904999999997</v>
      </c>
      <c r="D17" s="11"/>
      <c r="E17" s="9"/>
      <c r="F17" s="9"/>
      <c r="G17" s="9"/>
    </row>
    <row r="18" spans="1:7">
      <c r="A18" s="32" t="s">
        <v>15</v>
      </c>
      <c r="B18" s="7" t="s">
        <v>8</v>
      </c>
      <c r="C18" s="11">
        <v>210.82077000000001</v>
      </c>
      <c r="D18" s="11">
        <v>81.626000000000005</v>
      </c>
      <c r="E18" s="9"/>
      <c r="F18" s="9"/>
      <c r="G18" s="9"/>
    </row>
    <row r="19" spans="1:7" ht="25.5">
      <c r="A19" s="32"/>
      <c r="B19" s="10" t="s">
        <v>9</v>
      </c>
      <c r="C19" s="11">
        <v>64.371204000000006</v>
      </c>
      <c r="D19" s="11"/>
      <c r="E19" s="9"/>
      <c r="F19" s="9"/>
      <c r="G19" s="9"/>
    </row>
    <row r="20" spans="1:7">
      <c r="A20" s="32" t="s">
        <v>16</v>
      </c>
      <c r="B20" s="7" t="s">
        <v>8</v>
      </c>
      <c r="C20" s="11">
        <v>242.48772500000001</v>
      </c>
      <c r="D20" s="11">
        <v>89.552000000000007</v>
      </c>
      <c r="E20" s="9"/>
      <c r="F20" s="9"/>
      <c r="G20" s="9"/>
    </row>
    <row r="21" spans="1:7" ht="25.5">
      <c r="A21" s="32"/>
      <c r="B21" s="10" t="s">
        <v>9</v>
      </c>
      <c r="C21" s="11">
        <v>78.492895000000004</v>
      </c>
      <c r="D21" s="11"/>
      <c r="E21" s="9"/>
      <c r="F21" s="9"/>
      <c r="G21" s="9"/>
    </row>
    <row r="22" spans="1:7">
      <c r="A22" s="32" t="s">
        <v>17</v>
      </c>
      <c r="B22" s="7" t="s">
        <v>8</v>
      </c>
      <c r="C22" s="11">
        <v>290.90329700000001</v>
      </c>
      <c r="D22" s="11">
        <v>139.37700000000001</v>
      </c>
      <c r="E22" s="9"/>
      <c r="F22" s="9"/>
      <c r="G22" s="9"/>
    </row>
    <row r="23" spans="1:7" ht="25.5">
      <c r="A23" s="32"/>
      <c r="B23" s="10" t="s">
        <v>9</v>
      </c>
      <c r="C23" s="11">
        <v>83.256176999999994</v>
      </c>
      <c r="D23" s="11"/>
      <c r="E23" s="9"/>
      <c r="F23" s="9"/>
      <c r="G23" s="9"/>
    </row>
    <row r="24" spans="1:7">
      <c r="A24" s="32" t="s">
        <v>18</v>
      </c>
      <c r="B24" s="7" t="s">
        <v>8</v>
      </c>
      <c r="C24" s="11">
        <v>330.37868900000001</v>
      </c>
      <c r="D24" s="11">
        <v>154.36099999999999</v>
      </c>
      <c r="E24" s="9"/>
      <c r="F24" s="9"/>
      <c r="G24" s="9"/>
    </row>
    <row r="25" spans="1:7" ht="25.5">
      <c r="A25" s="32"/>
      <c r="B25" s="10" t="s">
        <v>9</v>
      </c>
      <c r="C25" s="11">
        <v>75.517173</v>
      </c>
      <c r="D25" s="11"/>
      <c r="E25" s="9"/>
      <c r="F25" s="9"/>
      <c r="G25" s="9"/>
    </row>
    <row r="26" spans="1:7">
      <c r="A26" s="32" t="s">
        <v>19</v>
      </c>
      <c r="B26" s="7" t="s">
        <v>8</v>
      </c>
      <c r="C26" s="11">
        <v>388.670749</v>
      </c>
      <c r="D26" s="11">
        <v>195.82900000000001</v>
      </c>
      <c r="E26" s="9"/>
      <c r="F26" s="9"/>
      <c r="G26" s="9"/>
    </row>
    <row r="27" spans="1:7" ht="25.5">
      <c r="A27" s="32"/>
      <c r="B27" s="10" t="s">
        <v>9</v>
      </c>
      <c r="C27" s="11">
        <v>87.252858000000003</v>
      </c>
      <c r="D27" s="11"/>
      <c r="E27" s="9"/>
      <c r="F27" s="9"/>
      <c r="G27" s="9"/>
    </row>
    <row r="28" spans="1:7">
      <c r="A28" s="32" t="s">
        <v>20</v>
      </c>
      <c r="B28" s="7" t="s">
        <v>8</v>
      </c>
      <c r="C28" s="11">
        <v>448.703937</v>
      </c>
      <c r="D28" s="11">
        <v>215.43600000000001</v>
      </c>
      <c r="E28" s="9"/>
      <c r="F28" s="9"/>
      <c r="G28" s="9"/>
    </row>
    <row r="29" spans="1:7" ht="25.5">
      <c r="A29" s="32"/>
      <c r="B29" s="10" t="s">
        <v>9</v>
      </c>
      <c r="C29" s="11">
        <v>92.781282000000004</v>
      </c>
      <c r="D29" s="11"/>
      <c r="E29" s="9"/>
      <c r="F29" s="9"/>
      <c r="G29" s="9"/>
    </row>
    <row r="30" spans="1:7">
      <c r="A30" s="2"/>
      <c r="B30" s="12"/>
      <c r="C30" s="13"/>
      <c r="D30" s="2"/>
      <c r="E30" s="2"/>
      <c r="F30" s="2"/>
      <c r="G30" s="2"/>
    </row>
    <row r="31" spans="1:7">
      <c r="A31" s="2"/>
      <c r="B31" s="12"/>
      <c r="C31" s="2"/>
      <c r="D31" s="2"/>
      <c r="E31" s="2"/>
      <c r="F31" s="2"/>
      <c r="G31" s="2"/>
    </row>
    <row r="32" spans="1:7">
      <c r="A32" s="2" t="s">
        <v>21</v>
      </c>
      <c r="B32" s="12" t="s">
        <v>22</v>
      </c>
      <c r="C32" s="2"/>
      <c r="D32" s="2"/>
      <c r="E32" s="2"/>
      <c r="F32" s="2"/>
      <c r="G32" s="2"/>
    </row>
    <row r="33" spans="1:7">
      <c r="A33" s="2" t="s">
        <v>23</v>
      </c>
      <c r="B33" s="14" t="s">
        <v>24</v>
      </c>
      <c r="C33" s="2"/>
      <c r="D33" s="2"/>
      <c r="E33" s="15"/>
      <c r="F33" s="15"/>
      <c r="G33" s="15"/>
    </row>
    <row r="34" spans="1:7">
      <c r="A34" s="2"/>
      <c r="B34" s="12"/>
      <c r="C34" s="2"/>
      <c r="D34" s="2"/>
      <c r="E34" s="15"/>
      <c r="F34" s="15"/>
      <c r="G34" s="15"/>
    </row>
    <row r="35" spans="1:7">
      <c r="A35" s="31"/>
      <c r="B35" s="31"/>
      <c r="C35" s="16"/>
      <c r="D35" s="2"/>
      <c r="E35" s="15"/>
      <c r="F35" s="15"/>
      <c r="G35" s="15"/>
    </row>
    <row r="36" spans="1:7">
      <c r="A36" s="2"/>
      <c r="B36" s="12"/>
      <c r="C36" s="2"/>
      <c r="D36" s="2"/>
      <c r="E36" s="15"/>
      <c r="F36" s="15"/>
      <c r="G36" s="15"/>
    </row>
    <row r="37" spans="1:7">
      <c r="A37" s="2"/>
      <c r="B37" s="12"/>
      <c r="C37" s="2"/>
      <c r="D37" s="2"/>
      <c r="E37" s="15"/>
      <c r="F37" s="15"/>
      <c r="G37" s="17"/>
    </row>
    <row r="38" spans="1:7">
      <c r="C38" s="18"/>
      <c r="D38" s="18"/>
    </row>
  </sheetData>
  <mergeCells count="16">
    <mergeCell ref="A1:D1"/>
    <mergeCell ref="A2:D2"/>
    <mergeCell ref="A3:D3"/>
    <mergeCell ref="A6:A7"/>
    <mergeCell ref="A8:A9"/>
    <mergeCell ref="A10:A11"/>
    <mergeCell ref="A12:A13"/>
    <mergeCell ref="A14:A15"/>
    <mergeCell ref="A16:A17"/>
    <mergeCell ref="A18:A19"/>
    <mergeCell ref="A35:B35"/>
    <mergeCell ref="A20:A21"/>
    <mergeCell ref="A22:A23"/>
    <mergeCell ref="A24:A25"/>
    <mergeCell ref="A26:A27"/>
    <mergeCell ref="A28:A29"/>
  </mergeCells>
  <pageMargins left="0.7" right="0.7" top="0.75" bottom="0.75" header="0.511811023622047" footer="0.511811023622047"/>
  <pageSetup paperSize="9" scale="97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G38"/>
  <sheetViews>
    <sheetView topLeftCell="A10" zoomScaleNormal="100" workbookViewId="0">
      <selection activeCell="D16" sqref="D16"/>
    </sheetView>
  </sheetViews>
  <sheetFormatPr defaultColWidth="8.7109375" defaultRowHeight="15"/>
  <cols>
    <col min="1" max="1" width="16.5703125" customWidth="1"/>
    <col min="2" max="2" width="28.85546875" customWidth="1"/>
    <col min="3" max="3" width="20" customWidth="1"/>
    <col min="4" max="4" width="19.7109375" customWidth="1"/>
    <col min="5" max="5" width="8.85546875" customWidth="1"/>
    <col min="6" max="6" width="15.5703125" customWidth="1"/>
  </cols>
  <sheetData>
    <row r="1" spans="1:7" ht="15" customHeight="1">
      <c r="A1" s="33" t="s">
        <v>0</v>
      </c>
      <c r="B1" s="33"/>
      <c r="C1" s="33"/>
      <c r="D1" s="33"/>
      <c r="E1" s="1"/>
      <c r="F1" s="1"/>
      <c r="G1" s="1"/>
    </row>
    <row r="2" spans="1:7" ht="15" customHeight="1">
      <c r="A2" s="33" t="s">
        <v>26</v>
      </c>
      <c r="B2" s="33"/>
      <c r="C2" s="33"/>
      <c r="D2" s="33"/>
      <c r="E2" s="1"/>
      <c r="F2" s="1"/>
      <c r="G2" s="1"/>
    </row>
    <row r="3" spans="1:7" ht="15" customHeight="1">
      <c r="A3" s="33" t="s">
        <v>27</v>
      </c>
      <c r="B3" s="33"/>
      <c r="C3" s="33"/>
      <c r="D3" s="33"/>
      <c r="E3" s="1"/>
      <c r="F3" s="1"/>
      <c r="G3" s="1"/>
    </row>
    <row r="4" spans="1:7">
      <c r="A4" s="2"/>
      <c r="B4" s="2"/>
      <c r="C4" s="3"/>
      <c r="D4" s="2"/>
      <c r="E4" s="2"/>
      <c r="F4" s="2"/>
      <c r="G4" s="2"/>
    </row>
    <row r="5" spans="1:7" ht="28.5">
      <c r="A5" s="4" t="s">
        <v>3</v>
      </c>
      <c r="B5" s="5" t="s">
        <v>4</v>
      </c>
      <c r="C5" s="5" t="s">
        <v>5</v>
      </c>
      <c r="D5" s="5" t="s">
        <v>6</v>
      </c>
      <c r="E5" s="6"/>
      <c r="F5" s="6"/>
      <c r="G5" s="6"/>
    </row>
    <row r="6" spans="1:7">
      <c r="A6" s="32" t="s">
        <v>7</v>
      </c>
      <c r="B6" s="7" t="s">
        <v>8</v>
      </c>
      <c r="C6" s="8">
        <v>428.70422000000002</v>
      </c>
      <c r="D6" s="8">
        <v>201.041</v>
      </c>
      <c r="E6" s="9"/>
      <c r="F6" s="9"/>
      <c r="G6" s="9"/>
    </row>
    <row r="7" spans="1:7" ht="25.5">
      <c r="A7" s="32"/>
      <c r="B7" s="10" t="s">
        <v>9</v>
      </c>
      <c r="C7" s="11">
        <v>101.95824500000001</v>
      </c>
      <c r="D7" s="11"/>
      <c r="E7" s="9"/>
      <c r="F7" s="9"/>
      <c r="G7" s="9"/>
    </row>
    <row r="8" spans="1:7">
      <c r="A8" s="32" t="s">
        <v>10</v>
      </c>
      <c r="B8" s="7" t="s">
        <v>8</v>
      </c>
      <c r="C8" s="8">
        <v>383.77889399999998</v>
      </c>
      <c r="D8" s="8">
        <v>203.72900000000001</v>
      </c>
      <c r="E8" s="9"/>
      <c r="F8" s="9"/>
      <c r="G8" s="9"/>
    </row>
    <row r="9" spans="1:7" ht="25.5">
      <c r="A9" s="32"/>
      <c r="B9" s="10" t="s">
        <v>9</v>
      </c>
      <c r="C9" s="11">
        <v>94.001518000000004</v>
      </c>
      <c r="D9" s="11"/>
      <c r="E9" s="9"/>
      <c r="F9" s="9"/>
      <c r="G9" s="9"/>
    </row>
    <row r="10" spans="1:7">
      <c r="A10" s="32" t="s">
        <v>11</v>
      </c>
      <c r="B10" s="7" t="s">
        <v>8</v>
      </c>
      <c r="C10" s="8">
        <v>383.464629</v>
      </c>
      <c r="D10" s="8">
        <v>184.267</v>
      </c>
      <c r="E10" s="9"/>
      <c r="F10" s="9"/>
      <c r="G10" s="9"/>
    </row>
    <row r="11" spans="1:7" ht="25.5">
      <c r="A11" s="32"/>
      <c r="B11" s="10" t="s">
        <v>9</v>
      </c>
      <c r="C11" s="8">
        <v>83.265878999999998</v>
      </c>
      <c r="D11" s="11"/>
      <c r="E11" s="9"/>
      <c r="F11" s="9"/>
      <c r="G11" s="9"/>
    </row>
    <row r="12" spans="1:7">
      <c r="A12" s="32" t="s">
        <v>12</v>
      </c>
      <c r="B12" s="7" t="s">
        <v>8</v>
      </c>
      <c r="C12" s="8">
        <v>339.43475999999998</v>
      </c>
      <c r="D12" s="8">
        <v>178.446</v>
      </c>
      <c r="E12" s="9"/>
      <c r="F12" s="9"/>
      <c r="G12" s="9"/>
    </row>
    <row r="13" spans="1:7" ht="25.5">
      <c r="A13" s="32"/>
      <c r="B13" s="10" t="s">
        <v>9</v>
      </c>
      <c r="C13" s="11">
        <v>81.581789000000001</v>
      </c>
      <c r="D13" s="11"/>
      <c r="E13" s="9"/>
      <c r="F13" s="9"/>
      <c r="G13" s="9"/>
    </row>
    <row r="14" spans="1:7">
      <c r="A14" s="32" t="s">
        <v>13</v>
      </c>
      <c r="B14" s="7" t="s">
        <v>8</v>
      </c>
      <c r="C14" s="8">
        <v>301.48149999999998</v>
      </c>
      <c r="D14" s="8">
        <v>157.215</v>
      </c>
      <c r="E14" s="9"/>
      <c r="F14" s="9"/>
      <c r="G14" s="9"/>
    </row>
    <row r="15" spans="1:7" ht="25.5">
      <c r="A15" s="32"/>
      <c r="B15" s="10" t="s">
        <v>9</v>
      </c>
      <c r="C15" s="11">
        <v>75.815949000000003</v>
      </c>
      <c r="D15" s="11"/>
      <c r="E15" s="9"/>
      <c r="F15" s="9"/>
      <c r="G15" s="9"/>
    </row>
    <row r="16" spans="1:7">
      <c r="A16" s="32" t="s">
        <v>14</v>
      </c>
      <c r="B16" s="7" t="s">
        <v>8</v>
      </c>
      <c r="C16" s="8">
        <v>246.0386</v>
      </c>
      <c r="D16" s="8">
        <v>103.44499999999999</v>
      </c>
      <c r="E16" s="9"/>
      <c r="F16" s="9"/>
      <c r="G16" s="9"/>
    </row>
    <row r="17" spans="1:7" ht="25.5">
      <c r="A17" s="32"/>
      <c r="B17" s="10" t="s">
        <v>9</v>
      </c>
      <c r="C17" s="11">
        <v>75.536316999999997</v>
      </c>
      <c r="D17" s="11"/>
      <c r="E17" s="9"/>
      <c r="F17" s="9"/>
      <c r="G17" s="9"/>
    </row>
    <row r="18" spans="1:7">
      <c r="A18" s="32" t="s">
        <v>15</v>
      </c>
      <c r="B18" s="7" t="s">
        <v>8</v>
      </c>
      <c r="C18" s="11">
        <f>171.095934+42.663694</f>
        <v>213.75962799999999</v>
      </c>
      <c r="D18" s="11">
        <v>86.67</v>
      </c>
      <c r="E18" s="9"/>
      <c r="F18" s="19"/>
      <c r="G18" s="20"/>
    </row>
    <row r="19" spans="1:7" ht="25.5">
      <c r="A19" s="32"/>
      <c r="B19" s="10" t="s">
        <v>9</v>
      </c>
      <c r="C19" s="11">
        <v>64.808318</v>
      </c>
      <c r="D19" s="11"/>
      <c r="E19" s="9"/>
      <c r="F19" s="9"/>
      <c r="G19" s="9"/>
    </row>
    <row r="20" spans="1:7">
      <c r="A20" s="32" t="s">
        <v>16</v>
      </c>
      <c r="B20" s="7" t="s">
        <v>8</v>
      </c>
      <c r="C20" s="11">
        <f>184.845882+40.731093</f>
        <v>225.576975</v>
      </c>
      <c r="D20" s="11">
        <v>92.072000000000003</v>
      </c>
      <c r="E20" s="9"/>
      <c r="F20" s="21"/>
      <c r="G20" s="20"/>
    </row>
    <row r="21" spans="1:7" ht="25.5">
      <c r="A21" s="32"/>
      <c r="B21" s="10" t="s">
        <v>9</v>
      </c>
      <c r="C21" s="11">
        <v>69.067683000000002</v>
      </c>
      <c r="D21" s="11"/>
      <c r="E21" s="9"/>
      <c r="F21" s="9"/>
      <c r="G21" s="9"/>
    </row>
    <row r="22" spans="1:7">
      <c r="A22" s="32" t="s">
        <v>17</v>
      </c>
      <c r="B22" s="7" t="s">
        <v>8</v>
      </c>
      <c r="C22" s="11">
        <v>285.095417</v>
      </c>
      <c r="D22" s="11">
        <v>134.57599999999999</v>
      </c>
      <c r="E22" s="9"/>
      <c r="F22" s="9"/>
      <c r="G22" s="9"/>
    </row>
    <row r="23" spans="1:7" ht="25.5">
      <c r="A23" s="32"/>
      <c r="B23" s="10" t="s">
        <v>9</v>
      </c>
      <c r="C23" s="11">
        <v>73.925058000000007</v>
      </c>
      <c r="D23" s="11"/>
      <c r="E23" s="9"/>
      <c r="F23" s="9"/>
      <c r="G23" s="9"/>
    </row>
    <row r="24" spans="1:7">
      <c r="A24" s="32" t="s">
        <v>18</v>
      </c>
      <c r="B24" s="7" t="s">
        <v>8</v>
      </c>
      <c r="C24" s="11">
        <v>313.45499100000001</v>
      </c>
      <c r="D24" s="11">
        <v>129.21299999999999</v>
      </c>
      <c r="E24" s="9"/>
      <c r="F24" s="9"/>
      <c r="G24" s="9"/>
    </row>
    <row r="25" spans="1:7" ht="25.5">
      <c r="A25" s="32"/>
      <c r="B25" s="10" t="s">
        <v>9</v>
      </c>
      <c r="C25" s="11">
        <v>72.497792000000004</v>
      </c>
      <c r="D25" s="11"/>
      <c r="E25" s="9"/>
      <c r="F25" s="9"/>
      <c r="G25" s="9"/>
    </row>
    <row r="26" spans="1:7">
      <c r="A26" s="32" t="s">
        <v>19</v>
      </c>
      <c r="B26" s="7" t="s">
        <v>8</v>
      </c>
      <c r="C26" s="11">
        <v>349.28410000000002</v>
      </c>
      <c r="D26" s="11">
        <v>139.983</v>
      </c>
      <c r="E26" s="9"/>
      <c r="F26" s="9"/>
      <c r="G26" s="9"/>
    </row>
    <row r="27" spans="1:7" ht="25.5">
      <c r="A27" s="32"/>
      <c r="B27" s="10" t="s">
        <v>9</v>
      </c>
      <c r="C27" s="11">
        <v>83.971622999999994</v>
      </c>
      <c r="D27" s="11"/>
      <c r="E27" s="9"/>
      <c r="F27" s="9"/>
      <c r="G27" s="9"/>
    </row>
    <row r="28" spans="1:7">
      <c r="A28" s="32" t="s">
        <v>20</v>
      </c>
      <c r="B28" s="7" t="s">
        <v>8</v>
      </c>
      <c r="C28" s="11">
        <v>394.71465899999998</v>
      </c>
      <c r="D28" s="11">
        <v>155.26599999999999</v>
      </c>
      <c r="E28" s="9"/>
      <c r="F28" s="9"/>
      <c r="G28" s="9"/>
    </row>
    <row r="29" spans="1:7" ht="25.5">
      <c r="A29" s="32"/>
      <c r="B29" s="10" t="s">
        <v>9</v>
      </c>
      <c r="C29" s="11">
        <v>86.788245000000003</v>
      </c>
      <c r="D29" s="11"/>
      <c r="E29" s="9"/>
      <c r="F29" s="9"/>
      <c r="G29" s="9"/>
    </row>
    <row r="30" spans="1:7">
      <c r="A30" s="2"/>
      <c r="B30" s="12"/>
      <c r="C30" s="13"/>
      <c r="D30" s="2"/>
      <c r="E30" s="2"/>
      <c r="F30" s="2"/>
      <c r="G30" s="2"/>
    </row>
    <row r="31" spans="1:7">
      <c r="A31" s="2"/>
      <c r="B31" s="12"/>
      <c r="C31" s="2"/>
      <c r="D31" s="2"/>
      <c r="E31" s="2"/>
      <c r="F31" s="2"/>
      <c r="G31" s="2"/>
    </row>
    <row r="32" spans="1:7">
      <c r="A32" s="2" t="s">
        <v>21</v>
      </c>
      <c r="B32" s="12" t="s">
        <v>22</v>
      </c>
      <c r="C32" s="2"/>
      <c r="D32" s="2"/>
      <c r="E32" s="2"/>
      <c r="F32" s="2"/>
      <c r="G32" s="2"/>
    </row>
    <row r="33" spans="1:7">
      <c r="A33" s="2" t="s">
        <v>23</v>
      </c>
      <c r="B33" s="14" t="s">
        <v>24</v>
      </c>
      <c r="C33" s="2"/>
      <c r="D33" s="2"/>
      <c r="E33" s="15"/>
      <c r="F33" s="15"/>
      <c r="G33" s="15"/>
    </row>
    <row r="34" spans="1:7">
      <c r="A34" s="2"/>
      <c r="B34" s="12"/>
      <c r="C34" s="2"/>
      <c r="D34" s="2"/>
      <c r="E34" s="15"/>
      <c r="F34" s="15"/>
      <c r="G34" s="15"/>
    </row>
    <row r="35" spans="1:7">
      <c r="A35" s="31"/>
      <c r="B35" s="31"/>
      <c r="C35" s="16"/>
      <c r="D35" s="2"/>
      <c r="E35" s="15"/>
      <c r="F35" s="15"/>
      <c r="G35" s="15"/>
    </row>
    <row r="36" spans="1:7">
      <c r="A36" s="2"/>
      <c r="B36" s="12"/>
      <c r="C36" s="2"/>
      <c r="D36" s="2"/>
      <c r="E36" s="15"/>
      <c r="F36" s="15"/>
      <c r="G36" s="15"/>
    </row>
    <row r="37" spans="1:7">
      <c r="A37" s="2"/>
      <c r="B37" s="12"/>
      <c r="C37" s="2"/>
      <c r="D37" s="2"/>
      <c r="E37" s="15"/>
      <c r="F37" s="15"/>
      <c r="G37" s="17"/>
    </row>
    <row r="38" spans="1:7">
      <c r="C38" s="18"/>
      <c r="D38" s="18"/>
    </row>
  </sheetData>
  <mergeCells count="16">
    <mergeCell ref="A1:D1"/>
    <mergeCell ref="A2:D2"/>
    <mergeCell ref="A3:D3"/>
    <mergeCell ref="A6:A7"/>
    <mergeCell ref="A8:A9"/>
    <mergeCell ref="A10:A11"/>
    <mergeCell ref="A12:A13"/>
    <mergeCell ref="A14:A15"/>
    <mergeCell ref="A16:A17"/>
    <mergeCell ref="A18:A19"/>
    <mergeCell ref="A35:B35"/>
    <mergeCell ref="A20:A21"/>
    <mergeCell ref="A22:A23"/>
    <mergeCell ref="A24:A25"/>
    <mergeCell ref="A26:A27"/>
    <mergeCell ref="A28:A29"/>
  </mergeCells>
  <pageMargins left="0.7" right="0.7" top="0.75" bottom="0.75" header="0.511811023622047" footer="0.511811023622047"/>
  <pageSetup paperSize="9" scale="97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G38"/>
  <sheetViews>
    <sheetView topLeftCell="A13" zoomScaleNormal="100" workbookViewId="0">
      <selection activeCell="F34" sqref="F34"/>
    </sheetView>
  </sheetViews>
  <sheetFormatPr defaultColWidth="8.7109375" defaultRowHeight="15"/>
  <cols>
    <col min="1" max="1" width="16.5703125" customWidth="1"/>
    <col min="2" max="2" width="28.85546875" customWidth="1"/>
    <col min="3" max="3" width="20" customWidth="1"/>
    <col min="4" max="4" width="19.7109375" customWidth="1"/>
    <col min="5" max="5" width="8.85546875" customWidth="1"/>
    <col min="6" max="6" width="15.5703125" customWidth="1"/>
  </cols>
  <sheetData>
    <row r="1" spans="1:7" ht="15" customHeight="1">
      <c r="A1" s="33" t="s">
        <v>0</v>
      </c>
      <c r="B1" s="33"/>
      <c r="C1" s="33"/>
      <c r="D1" s="33"/>
      <c r="E1" s="1"/>
      <c r="F1" s="1"/>
      <c r="G1" s="1"/>
    </row>
    <row r="2" spans="1:7" ht="15" customHeight="1">
      <c r="A2" s="33" t="s">
        <v>26</v>
      </c>
      <c r="B2" s="33"/>
      <c r="C2" s="33"/>
      <c r="D2" s="33"/>
      <c r="E2" s="1"/>
      <c r="F2" s="1"/>
      <c r="G2" s="1"/>
    </row>
    <row r="3" spans="1:7" ht="15" customHeight="1">
      <c r="A3" s="33" t="s">
        <v>28</v>
      </c>
      <c r="B3" s="33"/>
      <c r="C3" s="33"/>
      <c r="D3" s="33"/>
      <c r="E3" s="1"/>
      <c r="F3" s="1"/>
      <c r="G3" s="1"/>
    </row>
    <row r="4" spans="1:7">
      <c r="A4" s="2"/>
      <c r="B4" s="2"/>
      <c r="C4" s="3"/>
      <c r="D4" s="2"/>
      <c r="E4" s="2"/>
      <c r="F4" s="2"/>
      <c r="G4" s="2"/>
    </row>
    <row r="5" spans="1:7" ht="28.5">
      <c r="A5" s="4" t="s">
        <v>3</v>
      </c>
      <c r="B5" s="5" t="s">
        <v>4</v>
      </c>
      <c r="C5" s="5" t="s">
        <v>5</v>
      </c>
      <c r="D5" s="5" t="s">
        <v>6</v>
      </c>
      <c r="E5" s="6"/>
      <c r="F5" s="6"/>
      <c r="G5" s="6"/>
    </row>
    <row r="6" spans="1:7">
      <c r="A6" s="32" t="s">
        <v>7</v>
      </c>
      <c r="B6" s="7" t="s">
        <v>8</v>
      </c>
      <c r="C6" s="8">
        <v>374.689842</v>
      </c>
      <c r="D6" s="8">
        <v>153.31299999999999</v>
      </c>
      <c r="E6" s="9"/>
      <c r="F6" s="9"/>
      <c r="G6" s="9"/>
    </row>
    <row r="7" spans="1:7" ht="25.5">
      <c r="A7" s="32"/>
      <c r="B7" s="10" t="s">
        <v>9</v>
      </c>
      <c r="C7" s="11">
        <v>95.113033000000001</v>
      </c>
      <c r="D7" s="11"/>
      <c r="E7" s="9"/>
      <c r="F7" s="9"/>
      <c r="G7" s="9"/>
    </row>
    <row r="8" spans="1:7">
      <c r="A8" s="32" t="s">
        <v>10</v>
      </c>
      <c r="B8" s="7" t="s">
        <v>8</v>
      </c>
      <c r="C8" s="8">
        <v>343.42233199999998</v>
      </c>
      <c r="D8" s="8">
        <v>141.44899999999899</v>
      </c>
      <c r="E8" s="9"/>
      <c r="F8" s="9"/>
      <c r="G8" s="9"/>
    </row>
    <row r="9" spans="1:7" ht="25.5">
      <c r="A9" s="32"/>
      <c r="B9" s="10" t="s">
        <v>9</v>
      </c>
      <c r="C9" s="11">
        <v>87.915752000000097</v>
      </c>
      <c r="D9" s="11"/>
      <c r="E9" s="9"/>
      <c r="F9" s="9"/>
      <c r="G9" s="9"/>
    </row>
    <row r="10" spans="1:7">
      <c r="A10" s="32" t="s">
        <v>11</v>
      </c>
      <c r="B10" s="7" t="s">
        <v>8</v>
      </c>
      <c r="C10" s="8">
        <v>372.28798699999999</v>
      </c>
      <c r="D10" s="8">
        <v>140.834</v>
      </c>
      <c r="E10" s="9"/>
      <c r="F10" s="9"/>
      <c r="G10" s="9"/>
    </row>
    <row r="11" spans="1:7" ht="25.5">
      <c r="A11" s="32"/>
      <c r="B11" s="10" t="s">
        <v>9</v>
      </c>
      <c r="C11" s="8">
        <v>85.714755999999994</v>
      </c>
      <c r="D11" s="11"/>
      <c r="E11" s="9"/>
      <c r="F11" s="9"/>
      <c r="G11" s="9"/>
    </row>
    <row r="12" spans="1:7">
      <c r="A12" s="32" t="s">
        <v>12</v>
      </c>
      <c r="B12" s="7" t="s">
        <v>8</v>
      </c>
      <c r="C12" s="8">
        <v>305.01058</v>
      </c>
      <c r="D12" s="8">
        <v>120.253</v>
      </c>
      <c r="E12" s="9"/>
      <c r="F12" s="22"/>
      <c r="G12" s="9"/>
    </row>
    <row r="13" spans="1:7" ht="25.5">
      <c r="A13" s="32"/>
      <c r="B13" s="10" t="s">
        <v>9</v>
      </c>
      <c r="C13" s="11">
        <v>79.898649000000006</v>
      </c>
      <c r="D13" s="11"/>
      <c r="E13" s="9"/>
      <c r="F13" s="9"/>
      <c r="G13" s="9"/>
    </row>
    <row r="14" spans="1:7">
      <c r="A14" s="32" t="s">
        <v>13</v>
      </c>
      <c r="B14" s="7" t="s">
        <v>8</v>
      </c>
      <c r="C14" s="8">
        <v>257.22784899999999</v>
      </c>
      <c r="D14" s="8">
        <v>97.066999999999993</v>
      </c>
      <c r="E14" s="9"/>
      <c r="F14" s="9"/>
      <c r="G14" s="9"/>
    </row>
    <row r="15" spans="1:7" ht="25.5">
      <c r="A15" s="32"/>
      <c r="B15" s="10" t="s">
        <v>9</v>
      </c>
      <c r="C15" s="11">
        <v>71.820783000000006</v>
      </c>
      <c r="D15" s="11"/>
      <c r="E15" s="9"/>
      <c r="F15" s="9"/>
      <c r="G15" s="9"/>
    </row>
    <row r="16" spans="1:7">
      <c r="A16" s="32" t="s">
        <v>14</v>
      </c>
      <c r="B16" s="7" t="s">
        <v>8</v>
      </c>
      <c r="C16" s="23">
        <v>236.24463399999999</v>
      </c>
      <c r="D16" s="23">
        <v>76.123999999999995</v>
      </c>
      <c r="E16" s="9"/>
      <c r="F16" s="9"/>
      <c r="G16" s="9"/>
    </row>
    <row r="17" spans="1:7" ht="25.5">
      <c r="A17" s="32"/>
      <c r="B17" s="10" t="s">
        <v>9</v>
      </c>
      <c r="C17" s="24">
        <v>80.596502000000001</v>
      </c>
      <c r="D17" s="24"/>
      <c r="E17" s="9"/>
      <c r="F17" s="9"/>
      <c r="G17" s="9"/>
    </row>
    <row r="18" spans="1:7">
      <c r="A18" s="32" t="s">
        <v>15</v>
      </c>
      <c r="B18" s="7" t="s">
        <v>8</v>
      </c>
      <c r="C18" s="11">
        <v>214.917134</v>
      </c>
      <c r="D18" s="11">
        <v>72.08</v>
      </c>
      <c r="E18" s="9"/>
      <c r="F18" s="19"/>
      <c r="G18" s="20"/>
    </row>
    <row r="19" spans="1:7" ht="25.5">
      <c r="A19" s="32"/>
      <c r="B19" s="10" t="s">
        <v>9</v>
      </c>
      <c r="C19" s="11">
        <v>72.578744</v>
      </c>
      <c r="D19" s="11"/>
      <c r="E19" s="9"/>
      <c r="F19" s="9"/>
      <c r="G19" s="9"/>
    </row>
    <row r="20" spans="1:7">
      <c r="A20" s="32" t="s">
        <v>16</v>
      </c>
      <c r="B20" s="7" t="s">
        <v>8</v>
      </c>
      <c r="C20" s="11">
        <v>215.47342900000001</v>
      </c>
      <c r="D20" s="11">
        <v>74.266999999999996</v>
      </c>
      <c r="E20" s="9"/>
      <c r="F20" s="21"/>
      <c r="G20" s="20"/>
    </row>
    <row r="21" spans="1:7" ht="25.5">
      <c r="A21" s="32"/>
      <c r="B21" s="10" t="s">
        <v>9</v>
      </c>
      <c r="C21" s="11">
        <v>68.965739000000198</v>
      </c>
      <c r="D21" s="11"/>
      <c r="E21" s="9"/>
      <c r="F21" s="9"/>
      <c r="G21" s="9"/>
    </row>
    <row r="22" spans="1:7">
      <c r="A22" s="32" t="s">
        <v>17</v>
      </c>
      <c r="B22" s="7" t="s">
        <v>8</v>
      </c>
      <c r="C22" s="11">
        <v>251.50826499999999</v>
      </c>
      <c r="D22" s="11">
        <v>95.471000000000103</v>
      </c>
      <c r="E22" s="9"/>
      <c r="F22" s="9"/>
      <c r="G22" s="9"/>
    </row>
    <row r="23" spans="1:7" ht="25.5">
      <c r="A23" s="32"/>
      <c r="B23" s="10" t="s">
        <v>9</v>
      </c>
      <c r="C23" s="11">
        <v>79.779981000000006</v>
      </c>
      <c r="D23" s="11"/>
      <c r="E23" s="9"/>
      <c r="F23" s="9"/>
      <c r="G23" s="9"/>
    </row>
    <row r="24" spans="1:7">
      <c r="A24" s="32" t="s">
        <v>18</v>
      </c>
      <c r="B24" s="7" t="s">
        <v>8</v>
      </c>
      <c r="C24" s="11">
        <v>326.47719499999999</v>
      </c>
      <c r="D24" s="11">
        <v>158.90899999999999</v>
      </c>
      <c r="E24" s="9"/>
      <c r="F24" s="9"/>
      <c r="G24" s="9"/>
    </row>
    <row r="25" spans="1:7" ht="25.5">
      <c r="A25" s="32"/>
      <c r="B25" s="10" t="s">
        <v>9</v>
      </c>
      <c r="C25" s="11">
        <v>77.144126999999997</v>
      </c>
      <c r="D25" s="11"/>
      <c r="E25" s="9"/>
      <c r="F25" s="9"/>
      <c r="G25" s="9"/>
    </row>
    <row r="26" spans="1:7">
      <c r="A26" s="32" t="s">
        <v>19</v>
      </c>
      <c r="B26" s="7" t="s">
        <v>8</v>
      </c>
      <c r="C26" s="11">
        <v>374.53060799999997</v>
      </c>
      <c r="D26" s="11">
        <v>148.55600000000001</v>
      </c>
      <c r="E26" s="9"/>
      <c r="F26" s="9"/>
      <c r="G26" s="9"/>
    </row>
    <row r="27" spans="1:7" ht="25.5">
      <c r="A27" s="32"/>
      <c r="B27" s="10" t="s">
        <v>9</v>
      </c>
      <c r="C27" s="11">
        <v>88.308471999999995</v>
      </c>
      <c r="D27" s="11"/>
      <c r="E27" s="9"/>
      <c r="F27" s="9"/>
      <c r="G27" s="9"/>
    </row>
    <row r="28" spans="1:7">
      <c r="A28" s="32" t="s">
        <v>20</v>
      </c>
      <c r="B28" s="7" t="s">
        <v>8</v>
      </c>
      <c r="C28" s="11">
        <v>415.59443800000003</v>
      </c>
      <c r="D28" s="11">
        <v>155.87200000000001</v>
      </c>
      <c r="E28" s="9"/>
      <c r="F28" s="9"/>
      <c r="G28" s="9"/>
    </row>
    <row r="29" spans="1:7" ht="25.5">
      <c r="A29" s="32"/>
      <c r="B29" s="10" t="s">
        <v>9</v>
      </c>
      <c r="C29" s="11">
        <v>94.693095999999997</v>
      </c>
      <c r="D29" s="11"/>
      <c r="E29" s="9"/>
      <c r="F29" s="9"/>
      <c r="G29" s="9"/>
    </row>
    <row r="30" spans="1:7">
      <c r="A30" s="2"/>
      <c r="B30" s="12"/>
      <c r="C30" s="13"/>
      <c r="D30" s="2"/>
      <c r="E30" s="2"/>
      <c r="F30" s="2"/>
      <c r="G30" s="2"/>
    </row>
    <row r="31" spans="1:7">
      <c r="A31" s="2"/>
      <c r="B31" s="12"/>
      <c r="C31" s="2"/>
      <c r="D31" s="2"/>
      <c r="E31" s="2"/>
      <c r="F31" s="2"/>
      <c r="G31" s="2"/>
    </row>
    <row r="32" spans="1:7">
      <c r="A32" s="2" t="s">
        <v>21</v>
      </c>
      <c r="B32" s="12" t="s">
        <v>29</v>
      </c>
      <c r="C32" s="2"/>
      <c r="D32" s="2"/>
      <c r="E32" s="2"/>
      <c r="F32" s="2"/>
      <c r="G32" s="2"/>
    </row>
    <row r="33" spans="1:7">
      <c r="A33" s="2" t="s">
        <v>23</v>
      </c>
      <c r="B33" s="14" t="s">
        <v>24</v>
      </c>
      <c r="C33" s="2"/>
      <c r="D33" s="2"/>
      <c r="E33" s="15"/>
      <c r="F33" s="15"/>
      <c r="G33" s="15"/>
    </row>
    <row r="34" spans="1:7">
      <c r="A34" s="2"/>
      <c r="B34" s="12"/>
      <c r="C34" s="2"/>
      <c r="D34" s="2"/>
      <c r="E34" s="15"/>
      <c r="F34" s="15"/>
      <c r="G34" s="15"/>
    </row>
    <row r="35" spans="1:7">
      <c r="A35" s="31"/>
      <c r="B35" s="31"/>
      <c r="C35" s="16"/>
      <c r="D35" s="2"/>
      <c r="E35" s="15"/>
      <c r="F35" s="15"/>
      <c r="G35" s="15"/>
    </row>
    <row r="36" spans="1:7">
      <c r="A36" s="2"/>
      <c r="B36" s="12"/>
      <c r="C36" s="2"/>
      <c r="D36" s="2"/>
      <c r="E36" s="15"/>
      <c r="F36" s="15"/>
      <c r="G36" s="15"/>
    </row>
    <row r="37" spans="1:7">
      <c r="A37" s="2"/>
      <c r="B37" s="12"/>
      <c r="C37" s="25"/>
      <c r="D37" s="2"/>
      <c r="E37" s="15"/>
      <c r="F37" s="15"/>
      <c r="G37" s="17"/>
    </row>
    <row r="38" spans="1:7">
      <c r="C38" s="26"/>
      <c r="D38" s="18"/>
    </row>
  </sheetData>
  <mergeCells count="16">
    <mergeCell ref="A1:D1"/>
    <mergeCell ref="A2:D2"/>
    <mergeCell ref="A3:D3"/>
    <mergeCell ref="A6:A7"/>
    <mergeCell ref="A8:A9"/>
    <mergeCell ref="A10:A11"/>
    <mergeCell ref="A12:A13"/>
    <mergeCell ref="A14:A15"/>
    <mergeCell ref="A16:A17"/>
    <mergeCell ref="A18:A19"/>
    <mergeCell ref="A35:B35"/>
    <mergeCell ref="A20:A21"/>
    <mergeCell ref="A22:A23"/>
    <mergeCell ref="A24:A25"/>
    <mergeCell ref="A26:A27"/>
    <mergeCell ref="A28:A29"/>
  </mergeCells>
  <pageMargins left="0.7" right="0.7" top="0.75" bottom="0.75" header="0.511811023622047" footer="0.511811023622047"/>
  <pageSetup paperSize="9" scale="97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5"/>
  <dimension ref="A1:G38"/>
  <sheetViews>
    <sheetView zoomScaleNormal="100" workbookViewId="0">
      <selection activeCell="G14" sqref="G14"/>
    </sheetView>
  </sheetViews>
  <sheetFormatPr defaultColWidth="8.7109375" defaultRowHeight="15"/>
  <cols>
    <col min="1" max="1" width="16.5703125" customWidth="1"/>
    <col min="2" max="2" width="28.85546875" customWidth="1"/>
    <col min="3" max="3" width="20" customWidth="1"/>
    <col min="4" max="4" width="19.7109375" customWidth="1"/>
    <col min="5" max="5" width="8.85546875" customWidth="1"/>
    <col min="6" max="6" width="15.5703125" customWidth="1"/>
    <col min="10" max="10" width="10" customWidth="1"/>
  </cols>
  <sheetData>
    <row r="1" spans="1:7" ht="15" customHeight="1">
      <c r="A1" s="33" t="s">
        <v>0</v>
      </c>
      <c r="B1" s="33"/>
      <c r="C1" s="33"/>
      <c r="D1" s="33"/>
      <c r="E1" s="1"/>
      <c r="F1" s="1"/>
      <c r="G1" s="1"/>
    </row>
    <row r="2" spans="1:7" ht="15" customHeight="1">
      <c r="A2" s="33" t="s">
        <v>26</v>
      </c>
      <c r="B2" s="33"/>
      <c r="C2" s="33"/>
      <c r="D2" s="33"/>
      <c r="E2" s="1"/>
      <c r="F2" s="1"/>
      <c r="G2" s="1"/>
    </row>
    <row r="3" spans="1:7" ht="15" customHeight="1">
      <c r="A3" s="33" t="s">
        <v>30</v>
      </c>
      <c r="B3" s="33"/>
      <c r="C3" s="33"/>
      <c r="D3" s="33"/>
      <c r="E3" s="1"/>
      <c r="F3" s="1"/>
      <c r="G3" s="1"/>
    </row>
    <row r="4" spans="1:7">
      <c r="A4" s="2"/>
      <c r="B4" s="2"/>
      <c r="C4" s="3"/>
      <c r="D4" s="2"/>
      <c r="E4" s="2"/>
      <c r="F4" s="2"/>
      <c r="G4" s="2"/>
    </row>
    <row r="5" spans="1:7" ht="28.5">
      <c r="A5" s="4" t="s">
        <v>3</v>
      </c>
      <c r="B5" s="5" t="s">
        <v>4</v>
      </c>
      <c r="C5" s="5" t="s">
        <v>5</v>
      </c>
      <c r="D5" s="5" t="s">
        <v>6</v>
      </c>
      <c r="E5" s="6"/>
      <c r="F5" s="6"/>
      <c r="G5" s="6"/>
    </row>
    <row r="6" spans="1:7">
      <c r="A6" s="32" t="s">
        <v>7</v>
      </c>
      <c r="B6" s="7" t="s">
        <v>8</v>
      </c>
      <c r="C6" s="8">
        <v>416.23543000000001</v>
      </c>
      <c r="D6" s="8">
        <v>166.053</v>
      </c>
      <c r="E6" s="9"/>
      <c r="F6" s="9"/>
      <c r="G6" s="9"/>
    </row>
    <row r="7" spans="1:7" ht="25.5">
      <c r="A7" s="32"/>
      <c r="B7" s="10" t="s">
        <v>9</v>
      </c>
      <c r="C7" s="11">
        <f>106008407/1000000</f>
        <v>106.00840700000001</v>
      </c>
      <c r="D7" s="11"/>
      <c r="E7" s="9"/>
      <c r="F7" s="9"/>
      <c r="G7" s="9"/>
    </row>
    <row r="8" spans="1:7">
      <c r="A8" s="32" t="s">
        <v>10</v>
      </c>
      <c r="B8" s="7" t="s">
        <v>8</v>
      </c>
      <c r="C8" s="8">
        <v>380.82344799999998</v>
      </c>
      <c r="D8" s="8">
        <v>162.499</v>
      </c>
      <c r="E8" s="9"/>
      <c r="F8" s="9"/>
      <c r="G8" s="9"/>
    </row>
    <row r="9" spans="1:7" ht="25.5">
      <c r="A9" s="32"/>
      <c r="B9" s="10" t="s">
        <v>9</v>
      </c>
      <c r="C9" s="11">
        <v>97.762884</v>
      </c>
      <c r="D9" s="11"/>
      <c r="E9" s="9"/>
      <c r="F9" s="9"/>
      <c r="G9" s="9"/>
    </row>
    <row r="10" spans="1:7">
      <c r="A10" s="32" t="s">
        <v>11</v>
      </c>
      <c r="B10" s="7" t="s">
        <v>8</v>
      </c>
      <c r="C10" s="8">
        <v>357.4468</v>
      </c>
      <c r="D10" s="8">
        <v>142.15600000000001</v>
      </c>
      <c r="E10" s="9"/>
      <c r="F10" s="9"/>
      <c r="G10" s="9"/>
    </row>
    <row r="11" spans="1:7" ht="25.5">
      <c r="A11" s="32"/>
      <c r="B11" s="10" t="s">
        <v>9</v>
      </c>
      <c r="C11" s="8">
        <v>86.661837000000006</v>
      </c>
      <c r="D11" s="11"/>
      <c r="E11" s="9"/>
      <c r="F11" s="9"/>
      <c r="G11" s="9"/>
    </row>
    <row r="12" spans="1:7">
      <c r="A12" s="32" t="s">
        <v>12</v>
      </c>
      <c r="B12" s="7" t="s">
        <v>8</v>
      </c>
      <c r="C12" s="8">
        <v>332.45016700000002</v>
      </c>
      <c r="D12" s="8">
        <v>137.28</v>
      </c>
      <c r="E12" s="9"/>
      <c r="F12" s="22"/>
      <c r="G12" s="9"/>
    </row>
    <row r="13" spans="1:7" ht="25.5">
      <c r="A13" s="32"/>
      <c r="B13" s="10" t="s">
        <v>9</v>
      </c>
      <c r="C13" s="11">
        <v>85.960556999999994</v>
      </c>
      <c r="D13" s="11"/>
      <c r="E13" s="9"/>
      <c r="F13" s="9"/>
      <c r="G13" s="9"/>
    </row>
    <row r="14" spans="1:7">
      <c r="A14" s="32" t="s">
        <v>13</v>
      </c>
      <c r="B14" s="7" t="s">
        <v>8</v>
      </c>
      <c r="C14" s="8">
        <v>293.46204699999998</v>
      </c>
      <c r="D14" s="8">
        <f>123017/1000</f>
        <v>123.017</v>
      </c>
      <c r="E14" s="9"/>
      <c r="F14" s="9"/>
      <c r="G14" s="9"/>
    </row>
    <row r="15" spans="1:7" ht="25.5">
      <c r="A15" s="32"/>
      <c r="B15" s="10" t="s">
        <v>9</v>
      </c>
      <c r="C15" s="11">
        <v>75.951890000000006</v>
      </c>
      <c r="D15" s="11"/>
      <c r="E15" s="9"/>
      <c r="F15" s="9"/>
      <c r="G15" s="9"/>
    </row>
    <row r="16" spans="1:7">
      <c r="A16" s="32" t="s">
        <v>14</v>
      </c>
      <c r="B16" s="7" t="s">
        <v>8</v>
      </c>
      <c r="C16" s="27">
        <v>223.251226</v>
      </c>
      <c r="D16" s="27">
        <v>79.162000000000006</v>
      </c>
      <c r="E16" s="9"/>
      <c r="F16" s="9"/>
      <c r="G16" s="9"/>
    </row>
    <row r="17" spans="1:7" ht="25.5">
      <c r="A17" s="32"/>
      <c r="B17" s="10" t="s">
        <v>9</v>
      </c>
      <c r="C17" s="27">
        <v>70.023385000000005</v>
      </c>
      <c r="D17" s="28"/>
      <c r="E17" s="9"/>
      <c r="F17" s="9"/>
      <c r="G17" s="9"/>
    </row>
    <row r="18" spans="1:7">
      <c r="A18" s="32" t="s">
        <v>15</v>
      </c>
      <c r="B18" s="7" t="s">
        <v>8</v>
      </c>
      <c r="C18" s="11">
        <v>211.30781899999999</v>
      </c>
      <c r="D18" s="11">
        <v>74.8</v>
      </c>
      <c r="E18" s="9"/>
      <c r="F18" s="19"/>
      <c r="G18" s="20"/>
    </row>
    <row r="19" spans="1:7" ht="25.5">
      <c r="A19" s="32"/>
      <c r="B19" s="10" t="s">
        <v>9</v>
      </c>
      <c r="C19" s="11">
        <v>69.450987999999995</v>
      </c>
      <c r="D19" s="11"/>
      <c r="E19" s="9"/>
      <c r="F19" s="9"/>
      <c r="G19" s="9"/>
    </row>
    <row r="20" spans="1:7">
      <c r="A20" s="32" t="s">
        <v>16</v>
      </c>
      <c r="B20" s="7" t="s">
        <v>8</v>
      </c>
      <c r="C20" s="11">
        <v>203.79136099999999</v>
      </c>
      <c r="D20" s="11">
        <v>77.042000000000002</v>
      </c>
      <c r="E20" s="9"/>
      <c r="F20" s="21"/>
      <c r="G20" s="20"/>
    </row>
    <row r="21" spans="1:7" ht="25.5">
      <c r="A21" s="32"/>
      <c r="B21" s="10" t="s">
        <v>9</v>
      </c>
      <c r="C21" s="11">
        <v>63.556775999999999</v>
      </c>
      <c r="D21" s="11"/>
      <c r="E21" s="9"/>
      <c r="F21" s="9"/>
      <c r="G21" s="9"/>
    </row>
    <row r="22" spans="1:7">
      <c r="A22" s="32" t="s">
        <v>17</v>
      </c>
      <c r="B22" s="7" t="s">
        <v>8</v>
      </c>
      <c r="C22" s="11">
        <v>235.21495300000001</v>
      </c>
      <c r="D22" s="11">
        <v>91.311000000000007</v>
      </c>
      <c r="E22" s="9"/>
      <c r="F22" s="9"/>
      <c r="G22" s="9"/>
    </row>
    <row r="23" spans="1:7" ht="25.5">
      <c r="A23" s="32"/>
      <c r="B23" s="10" t="s">
        <v>9</v>
      </c>
      <c r="C23" s="11">
        <v>70.461049000000003</v>
      </c>
      <c r="D23" s="11"/>
      <c r="E23" s="9"/>
      <c r="F23" s="29"/>
      <c r="G23" s="9"/>
    </row>
    <row r="24" spans="1:7">
      <c r="A24" s="32" t="s">
        <v>18</v>
      </c>
      <c r="B24" s="7" t="s">
        <v>8</v>
      </c>
      <c r="C24" s="11">
        <v>306.93268399999999</v>
      </c>
      <c r="D24" s="11">
        <v>125.104</v>
      </c>
      <c r="E24" s="9"/>
      <c r="F24" s="9"/>
      <c r="G24" s="9"/>
    </row>
    <row r="25" spans="1:7" ht="25.5">
      <c r="A25" s="32"/>
      <c r="B25" s="10" t="s">
        <v>9</v>
      </c>
      <c r="C25" s="11">
        <v>77.722733000000005</v>
      </c>
      <c r="D25" s="11"/>
      <c r="E25" s="9"/>
      <c r="F25" s="9"/>
      <c r="G25" s="9"/>
    </row>
    <row r="26" spans="1:7">
      <c r="A26" s="32" t="s">
        <v>19</v>
      </c>
      <c r="B26" s="7" t="s">
        <v>8</v>
      </c>
      <c r="C26" s="11">
        <v>343.73848099999998</v>
      </c>
      <c r="D26" s="11">
        <v>140.375</v>
      </c>
      <c r="E26" s="9"/>
      <c r="F26" s="9"/>
      <c r="G26" s="9"/>
    </row>
    <row r="27" spans="1:7" ht="25.5">
      <c r="A27" s="32"/>
      <c r="B27" s="10" t="s">
        <v>9</v>
      </c>
      <c r="C27" s="11">
        <v>84.585780999999997</v>
      </c>
      <c r="D27" s="11"/>
      <c r="E27" s="9"/>
      <c r="F27" s="9"/>
      <c r="G27" s="9"/>
    </row>
    <row r="28" spans="1:7">
      <c r="A28" s="32" t="s">
        <v>20</v>
      </c>
      <c r="B28" s="7" t="s">
        <v>8</v>
      </c>
      <c r="C28" s="11">
        <v>404.97994699999998</v>
      </c>
      <c r="D28" s="11">
        <v>153.03399999999999</v>
      </c>
      <c r="E28" s="9"/>
      <c r="F28" s="9"/>
      <c r="G28" s="9"/>
    </row>
    <row r="29" spans="1:7" ht="25.5">
      <c r="A29" s="32"/>
      <c r="B29" s="10" t="s">
        <v>9</v>
      </c>
      <c r="C29" s="11">
        <v>92.370101000000005</v>
      </c>
      <c r="D29" s="11"/>
      <c r="E29" s="9"/>
      <c r="F29" s="9"/>
      <c r="G29" s="9"/>
    </row>
    <row r="30" spans="1:7">
      <c r="A30" s="2"/>
      <c r="B30" s="12"/>
      <c r="C30" s="13"/>
      <c r="D30" s="2"/>
      <c r="E30" s="2"/>
      <c r="F30" s="2"/>
      <c r="G30" s="2"/>
    </row>
    <row r="31" spans="1:7">
      <c r="A31" s="2"/>
      <c r="B31" s="12"/>
      <c r="C31" s="2"/>
      <c r="D31" s="2"/>
      <c r="E31" s="2"/>
      <c r="F31" s="2"/>
      <c r="G31" s="2"/>
    </row>
    <row r="32" spans="1:7">
      <c r="A32" s="2" t="s">
        <v>21</v>
      </c>
      <c r="B32" s="12" t="s">
        <v>31</v>
      </c>
      <c r="C32" s="2"/>
      <c r="D32" s="2"/>
      <c r="E32" s="2"/>
      <c r="F32" s="2"/>
      <c r="G32" s="2"/>
    </row>
    <row r="33" spans="1:7">
      <c r="A33" s="2" t="s">
        <v>23</v>
      </c>
      <c r="B33" s="14" t="s">
        <v>32</v>
      </c>
      <c r="C33" s="2"/>
      <c r="D33" s="2"/>
      <c r="E33" s="15"/>
      <c r="F33" s="15"/>
      <c r="G33" s="15"/>
    </row>
    <row r="34" spans="1:7">
      <c r="A34" s="2"/>
      <c r="B34" s="12"/>
      <c r="C34" s="2"/>
      <c r="D34" s="2"/>
      <c r="E34" s="15"/>
      <c r="F34" s="15"/>
      <c r="G34" s="15"/>
    </row>
    <row r="35" spans="1:7">
      <c r="A35" s="31"/>
      <c r="B35" s="31"/>
      <c r="C35" s="16"/>
      <c r="D35" s="2"/>
      <c r="E35" s="15"/>
      <c r="F35" s="15"/>
      <c r="G35" s="15"/>
    </row>
    <row r="36" spans="1:7">
      <c r="A36" s="2"/>
      <c r="B36" s="12"/>
      <c r="C36" s="2"/>
      <c r="D36" s="2"/>
      <c r="E36" s="15"/>
      <c r="F36" s="15"/>
      <c r="G36" s="15"/>
    </row>
    <row r="37" spans="1:7">
      <c r="A37" s="2"/>
      <c r="B37" s="12"/>
      <c r="C37" s="25"/>
      <c r="D37" s="2"/>
      <c r="E37" s="15"/>
      <c r="F37" s="15"/>
      <c r="G37" s="17"/>
    </row>
    <row r="38" spans="1:7">
      <c r="C38" s="26"/>
      <c r="D38" s="18"/>
    </row>
  </sheetData>
  <mergeCells count="16">
    <mergeCell ref="A1:D1"/>
    <mergeCell ref="A2:D2"/>
    <mergeCell ref="A3:D3"/>
    <mergeCell ref="A6:A7"/>
    <mergeCell ref="A8:A9"/>
    <mergeCell ref="A10:A11"/>
    <mergeCell ref="A12:A13"/>
    <mergeCell ref="A14:A15"/>
    <mergeCell ref="A16:A17"/>
    <mergeCell ref="A18:A19"/>
    <mergeCell ref="A35:B35"/>
    <mergeCell ref="A20:A21"/>
    <mergeCell ref="A22:A23"/>
    <mergeCell ref="A24:A25"/>
    <mergeCell ref="A26:A27"/>
    <mergeCell ref="A28:A29"/>
  </mergeCells>
  <pageMargins left="0.7" right="0.7" top="0.75" bottom="0.75" header="0.511811023622047" footer="0.511811023622047"/>
  <pageSetup paperSize="9" scale="97" orientation="portrait" horizontalDpi="300" verticalDpi="300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G38"/>
  <sheetViews>
    <sheetView topLeftCell="A16" zoomScaleNormal="100" workbookViewId="0">
      <selection activeCell="E23" sqref="E23"/>
    </sheetView>
  </sheetViews>
  <sheetFormatPr defaultColWidth="8.7109375" defaultRowHeight="15"/>
  <cols>
    <col min="1" max="1" width="16.5703125" customWidth="1"/>
    <col min="2" max="2" width="28.85546875" customWidth="1"/>
    <col min="3" max="3" width="20" customWidth="1"/>
    <col min="4" max="4" width="19.7109375" customWidth="1"/>
    <col min="5" max="5" width="8.85546875" customWidth="1"/>
    <col min="6" max="6" width="15.5703125" customWidth="1"/>
    <col min="10" max="10" width="10" customWidth="1"/>
  </cols>
  <sheetData>
    <row r="1" spans="1:7" ht="15" customHeight="1">
      <c r="A1" s="33" t="s">
        <v>0</v>
      </c>
      <c r="B1" s="33"/>
      <c r="C1" s="33"/>
      <c r="D1" s="33"/>
      <c r="E1" s="1"/>
      <c r="F1" s="1"/>
      <c r="G1" s="1"/>
    </row>
    <row r="2" spans="1:7" ht="15" customHeight="1">
      <c r="A2" s="33" t="s">
        <v>26</v>
      </c>
      <c r="B2" s="33"/>
      <c r="C2" s="33"/>
      <c r="D2" s="33"/>
      <c r="E2" s="1"/>
      <c r="F2" s="1"/>
      <c r="G2" s="1"/>
    </row>
    <row r="3" spans="1:7" ht="15" customHeight="1">
      <c r="A3" s="33" t="s">
        <v>33</v>
      </c>
      <c r="B3" s="33"/>
      <c r="C3" s="33"/>
      <c r="D3" s="33"/>
      <c r="E3" s="1"/>
      <c r="F3" s="1"/>
      <c r="G3" s="1"/>
    </row>
    <row r="4" spans="1:7">
      <c r="A4" s="2"/>
      <c r="B4" s="2"/>
      <c r="C4" s="3"/>
      <c r="D4" s="2"/>
      <c r="E4" s="2"/>
      <c r="F4" s="2"/>
      <c r="G4" s="2"/>
    </row>
    <row r="5" spans="1:7" ht="28.5">
      <c r="A5" s="4" t="s">
        <v>3</v>
      </c>
      <c r="B5" s="5" t="s">
        <v>4</v>
      </c>
      <c r="C5" s="5" t="s">
        <v>5</v>
      </c>
      <c r="D5" s="5" t="s">
        <v>6</v>
      </c>
      <c r="E5" s="6"/>
      <c r="F5" s="6"/>
      <c r="G5" s="6"/>
    </row>
    <row r="6" spans="1:7">
      <c r="A6" s="32" t="s">
        <v>7</v>
      </c>
      <c r="B6" s="7" t="s">
        <v>8</v>
      </c>
      <c r="C6" s="8">
        <f>413580172/1000000</f>
        <v>413.580172</v>
      </c>
      <c r="D6" s="8">
        <f>181806/1000</f>
        <v>181.80600000000001</v>
      </c>
      <c r="E6" s="9"/>
      <c r="F6" s="9"/>
      <c r="G6" s="9"/>
    </row>
    <row r="7" spans="1:7" ht="25.5">
      <c r="A7" s="32"/>
      <c r="B7" s="10" t="s">
        <v>9</v>
      </c>
      <c r="C7" s="11">
        <f>102816217/1000000</f>
        <v>102.81621699999999</v>
      </c>
      <c r="D7" s="11"/>
      <c r="E7" s="9"/>
      <c r="F7" s="9"/>
      <c r="G7" s="9"/>
    </row>
    <row r="8" spans="1:7">
      <c r="A8" s="32" t="s">
        <v>10</v>
      </c>
      <c r="B8" s="7" t="s">
        <v>8</v>
      </c>
      <c r="C8" s="8">
        <v>367.10146300000002</v>
      </c>
      <c r="D8" s="8">
        <v>168.078</v>
      </c>
      <c r="E8" s="9"/>
      <c r="F8" s="9"/>
      <c r="G8" s="9"/>
    </row>
    <row r="9" spans="1:7" ht="25.5">
      <c r="A9" s="32"/>
      <c r="B9" s="10" t="s">
        <v>9</v>
      </c>
      <c r="C9" s="11">
        <v>101.630708</v>
      </c>
      <c r="D9" s="11"/>
      <c r="E9" s="9"/>
      <c r="F9" s="9"/>
      <c r="G9" s="9"/>
    </row>
    <row r="10" spans="1:7">
      <c r="A10" s="32" t="s">
        <v>11</v>
      </c>
      <c r="B10" s="7" t="s">
        <v>8</v>
      </c>
      <c r="C10" s="8">
        <v>392.06466599999999</v>
      </c>
      <c r="D10" s="8">
        <v>171.905</v>
      </c>
      <c r="E10" s="9"/>
      <c r="F10" s="9"/>
      <c r="G10" s="9"/>
    </row>
    <row r="11" spans="1:7" ht="25.5">
      <c r="A11" s="32"/>
      <c r="B11" s="10" t="s">
        <v>9</v>
      </c>
      <c r="C11" s="8">
        <v>85.665709000000007</v>
      </c>
      <c r="D11" s="11"/>
      <c r="E11" s="9"/>
      <c r="F11" s="9"/>
      <c r="G11" s="9"/>
    </row>
    <row r="12" spans="1:7">
      <c r="A12" s="32" t="s">
        <v>12</v>
      </c>
      <c r="B12" s="7" t="s">
        <v>8</v>
      </c>
      <c r="C12" s="8">
        <f>355185302/1000000</f>
        <v>355.18530199999998</v>
      </c>
      <c r="D12" s="8">
        <f>174547/1000</f>
        <v>174.547</v>
      </c>
      <c r="E12" s="9"/>
      <c r="F12" s="22"/>
      <c r="G12" s="9"/>
    </row>
    <row r="13" spans="1:7" ht="25.5">
      <c r="A13" s="32"/>
      <c r="B13" s="10" t="s">
        <v>9</v>
      </c>
      <c r="C13" s="11">
        <f>87253843/1000000</f>
        <v>87.253843000000003</v>
      </c>
      <c r="D13" s="11"/>
      <c r="E13" s="9"/>
      <c r="F13" s="9"/>
      <c r="G13" s="9"/>
    </row>
    <row r="14" spans="1:7">
      <c r="A14" s="32" t="s">
        <v>13</v>
      </c>
      <c r="B14" s="7" t="s">
        <v>8</v>
      </c>
      <c r="C14" s="8">
        <f>313632545/1000000</f>
        <v>313.63254499999999</v>
      </c>
      <c r="D14" s="8">
        <f>144030/1000</f>
        <v>144.03</v>
      </c>
      <c r="E14" s="9"/>
      <c r="F14" s="9"/>
      <c r="G14" s="9"/>
    </row>
    <row r="15" spans="1:7" ht="25.5">
      <c r="A15" s="32"/>
      <c r="B15" s="10" t="s">
        <v>9</v>
      </c>
      <c r="C15" s="11">
        <f>78422564/1000000</f>
        <v>78.422563999999994</v>
      </c>
      <c r="D15" s="11"/>
      <c r="E15" s="9"/>
      <c r="F15" s="9"/>
      <c r="G15" s="9"/>
    </row>
    <row r="16" spans="1:7">
      <c r="A16" s="32" t="s">
        <v>14</v>
      </c>
      <c r="B16" s="7" t="s">
        <v>8</v>
      </c>
      <c r="C16" s="27">
        <f>280364568/1000000</f>
        <v>280.36456800000002</v>
      </c>
      <c r="D16" s="27">
        <f>117585/1000</f>
        <v>117.58499999999999</v>
      </c>
      <c r="E16" s="9"/>
      <c r="F16" s="9"/>
      <c r="G16" s="9"/>
    </row>
    <row r="17" spans="1:7" ht="25.5">
      <c r="A17" s="32"/>
      <c r="B17" s="10" t="s">
        <v>9</v>
      </c>
      <c r="C17" s="27">
        <f>82668858/1000000</f>
        <v>82.668858</v>
      </c>
      <c r="D17" s="28"/>
      <c r="E17" s="9"/>
      <c r="F17" s="9"/>
      <c r="G17" s="9"/>
    </row>
    <row r="18" spans="1:7">
      <c r="A18" s="32" t="s">
        <v>15</v>
      </c>
      <c r="B18" s="7" t="s">
        <v>8</v>
      </c>
      <c r="C18" s="30">
        <f>268550623/1000000</f>
        <v>268.55062299999997</v>
      </c>
      <c r="D18" s="30">
        <f>109538/1000</f>
        <v>109.538</v>
      </c>
      <c r="E18" s="9"/>
      <c r="F18" s="19"/>
      <c r="G18" s="20"/>
    </row>
    <row r="19" spans="1:7" ht="25.5">
      <c r="A19" s="32"/>
      <c r="B19" s="10" t="s">
        <v>9</v>
      </c>
      <c r="C19" s="30">
        <f>91566398/1000000</f>
        <v>91.566398000000007</v>
      </c>
      <c r="D19" s="11"/>
      <c r="E19" s="9"/>
      <c r="F19" s="9"/>
      <c r="G19" s="9"/>
    </row>
    <row r="20" spans="1:7">
      <c r="A20" s="32" t="s">
        <v>16</v>
      </c>
      <c r="B20" s="7" t="s">
        <v>8</v>
      </c>
      <c r="C20" s="11">
        <f>259772486/1000000</f>
        <v>259.77248600000001</v>
      </c>
      <c r="D20" s="11">
        <v>107.361</v>
      </c>
      <c r="E20" s="9"/>
      <c r="F20" s="21"/>
      <c r="G20" s="20"/>
    </row>
    <row r="21" spans="1:7" ht="25.5">
      <c r="A21" s="32"/>
      <c r="B21" s="10" t="s">
        <v>9</v>
      </c>
      <c r="C21" s="11">
        <v>70.173171999999994</v>
      </c>
      <c r="D21" s="11"/>
      <c r="E21" s="9"/>
      <c r="F21" s="9"/>
      <c r="G21" s="9"/>
    </row>
    <row r="22" spans="1:7">
      <c r="A22" s="32" t="s">
        <v>17</v>
      </c>
      <c r="B22" s="7" t="s">
        <v>8</v>
      </c>
      <c r="C22" s="11">
        <v>289.86670600000002</v>
      </c>
      <c r="D22" s="11">
        <v>123.477</v>
      </c>
      <c r="E22" s="9"/>
      <c r="F22" s="9"/>
      <c r="G22" s="9"/>
    </row>
    <row r="23" spans="1:7" ht="25.5">
      <c r="A23" s="32"/>
      <c r="B23" s="10" t="s">
        <v>9</v>
      </c>
      <c r="C23" s="11">
        <v>89.724553</v>
      </c>
      <c r="D23" s="11"/>
      <c r="E23" s="9"/>
      <c r="F23" s="29"/>
      <c r="G23" s="9"/>
    </row>
    <row r="24" spans="1:7">
      <c r="A24" s="32" t="s">
        <v>18</v>
      </c>
      <c r="B24" s="7" t="s">
        <v>8</v>
      </c>
      <c r="C24" s="11">
        <f>346779262/1000000</f>
        <v>346.77926200000002</v>
      </c>
      <c r="D24" s="11">
        <v>155.73200000000026</v>
      </c>
      <c r="E24" s="9"/>
      <c r="F24" s="9"/>
      <c r="G24" s="9"/>
    </row>
    <row r="25" spans="1:7" ht="25.5">
      <c r="A25" s="32"/>
      <c r="B25" s="10" t="s">
        <v>9</v>
      </c>
      <c r="C25" s="11">
        <f>81764.6269999996/1000</f>
        <v>81.764626999999606</v>
      </c>
      <c r="D25" s="11"/>
      <c r="E25" s="9"/>
      <c r="F25" s="9"/>
      <c r="G25" s="9"/>
    </row>
    <row r="26" spans="1:7">
      <c r="A26" s="32" t="s">
        <v>19</v>
      </c>
      <c r="B26" s="7" t="s">
        <v>8</v>
      </c>
      <c r="C26" s="11">
        <v>383.753668</v>
      </c>
      <c r="D26" s="11">
        <v>171.041</v>
      </c>
      <c r="E26" s="9"/>
      <c r="F26" s="9"/>
      <c r="G26" s="9"/>
    </row>
    <row r="27" spans="1:7" ht="25.5">
      <c r="A27" s="32"/>
      <c r="B27" s="10" t="s">
        <v>9</v>
      </c>
      <c r="C27" s="11">
        <v>90.559618</v>
      </c>
      <c r="D27" s="11"/>
      <c r="E27" s="9"/>
      <c r="F27" s="9"/>
      <c r="G27" s="9"/>
    </row>
    <row r="28" spans="1:7">
      <c r="A28" s="32" t="s">
        <v>20</v>
      </c>
      <c r="B28" s="7" t="s">
        <v>8</v>
      </c>
      <c r="C28" s="11">
        <v>426.71024</v>
      </c>
      <c r="D28" s="11">
        <v>179.464</v>
      </c>
      <c r="E28" s="9"/>
      <c r="F28" s="9"/>
      <c r="G28" s="9"/>
    </row>
    <row r="29" spans="1:7" ht="25.5">
      <c r="A29" s="32"/>
      <c r="B29" s="10" t="s">
        <v>9</v>
      </c>
      <c r="C29" s="11">
        <v>95.085291999999995</v>
      </c>
      <c r="D29" s="11"/>
      <c r="E29" s="9"/>
      <c r="F29" s="9"/>
      <c r="G29" s="9"/>
    </row>
    <row r="30" spans="1:7">
      <c r="A30" s="2"/>
      <c r="B30" s="12"/>
      <c r="C30" s="13"/>
      <c r="D30" s="2"/>
      <c r="E30" s="2"/>
      <c r="F30" s="2"/>
      <c r="G30" s="2"/>
    </row>
    <row r="31" spans="1:7">
      <c r="A31" s="2"/>
      <c r="B31" s="12"/>
      <c r="C31" s="2"/>
      <c r="D31" s="2"/>
      <c r="E31" s="2"/>
      <c r="F31" s="2"/>
      <c r="G31" s="2"/>
    </row>
    <row r="32" spans="1:7">
      <c r="A32" s="2" t="s">
        <v>21</v>
      </c>
      <c r="B32" s="12" t="s">
        <v>31</v>
      </c>
      <c r="C32" s="2"/>
      <c r="D32" s="2"/>
      <c r="E32" s="2"/>
      <c r="F32" s="2"/>
      <c r="G32" s="2"/>
    </row>
    <row r="33" spans="1:7">
      <c r="A33" s="2" t="s">
        <v>23</v>
      </c>
      <c r="B33" s="14" t="s">
        <v>32</v>
      </c>
      <c r="C33" s="2"/>
      <c r="D33" s="2"/>
      <c r="E33" s="15"/>
      <c r="F33" s="15"/>
      <c r="G33" s="15"/>
    </row>
    <row r="34" spans="1:7">
      <c r="A34" s="2"/>
      <c r="B34" s="12"/>
      <c r="C34" s="2"/>
      <c r="D34" s="2"/>
      <c r="E34" s="15"/>
      <c r="F34" s="15"/>
      <c r="G34" s="15"/>
    </row>
    <row r="35" spans="1:7">
      <c r="A35" s="31"/>
      <c r="B35" s="31"/>
      <c r="C35" s="16"/>
      <c r="D35" s="2"/>
      <c r="E35" s="15"/>
      <c r="F35" s="15"/>
      <c r="G35" s="15"/>
    </row>
    <row r="36" spans="1:7">
      <c r="A36" s="2"/>
      <c r="B36" s="12"/>
      <c r="C36" s="2"/>
      <c r="D36" s="2"/>
      <c r="E36" s="15"/>
      <c r="F36" s="15"/>
      <c r="G36" s="15"/>
    </row>
    <row r="37" spans="1:7">
      <c r="A37" s="2"/>
      <c r="B37" s="12"/>
      <c r="C37" s="25"/>
      <c r="D37" s="2"/>
      <c r="E37" s="15"/>
      <c r="F37" s="15"/>
      <c r="G37" s="17"/>
    </row>
    <row r="38" spans="1:7">
      <c r="C38" s="26"/>
      <c r="D38" s="18"/>
    </row>
  </sheetData>
  <mergeCells count="16">
    <mergeCell ref="A10:A11"/>
    <mergeCell ref="A1:D1"/>
    <mergeCell ref="A2:D2"/>
    <mergeCell ref="A3:D3"/>
    <mergeCell ref="A6:A7"/>
    <mergeCell ref="A8:A9"/>
    <mergeCell ref="A24:A25"/>
    <mergeCell ref="A26:A27"/>
    <mergeCell ref="A28:A29"/>
    <mergeCell ref="A35:B35"/>
    <mergeCell ref="A12:A13"/>
    <mergeCell ref="A14:A15"/>
    <mergeCell ref="A16:A17"/>
    <mergeCell ref="A18:A19"/>
    <mergeCell ref="A20:A21"/>
    <mergeCell ref="A22:A23"/>
  </mergeCells>
  <pageMargins left="0.7" right="0.7" top="0.75" bottom="0.75" header="0.511811023622047" footer="0.511811023622047"/>
  <pageSetup paperSize="9" scale="97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tabSelected="1" zoomScaleNormal="100" workbookViewId="0">
      <selection activeCell="D11" sqref="D11"/>
    </sheetView>
  </sheetViews>
  <sheetFormatPr defaultColWidth="8.7109375" defaultRowHeight="15"/>
  <cols>
    <col min="1" max="1" width="16.5703125" customWidth="1"/>
    <col min="2" max="2" width="28.85546875" customWidth="1"/>
    <col min="3" max="3" width="20" customWidth="1"/>
    <col min="4" max="4" width="19.7109375" customWidth="1"/>
    <col min="5" max="5" width="8.85546875" customWidth="1"/>
    <col min="6" max="6" width="15.5703125" customWidth="1"/>
    <col min="10" max="10" width="10" customWidth="1"/>
  </cols>
  <sheetData>
    <row r="1" spans="1:7" ht="15" customHeight="1">
      <c r="A1" s="33" t="s">
        <v>0</v>
      </c>
      <c r="B1" s="33"/>
      <c r="C1" s="33"/>
      <c r="D1" s="33"/>
      <c r="E1" s="1"/>
      <c r="F1" s="1"/>
      <c r="G1" s="1"/>
    </row>
    <row r="2" spans="1:7" ht="15" customHeight="1">
      <c r="A2" s="33" t="s">
        <v>26</v>
      </c>
      <c r="B2" s="33"/>
      <c r="C2" s="33"/>
      <c r="D2" s="33"/>
      <c r="E2" s="1"/>
      <c r="F2" s="1"/>
      <c r="G2" s="1"/>
    </row>
    <row r="3" spans="1:7" ht="15" customHeight="1">
      <c r="A3" s="33" t="s">
        <v>34</v>
      </c>
      <c r="B3" s="33"/>
      <c r="C3" s="33"/>
      <c r="D3" s="33"/>
      <c r="E3" s="1"/>
      <c r="F3" s="1"/>
      <c r="G3" s="1"/>
    </row>
    <row r="4" spans="1:7">
      <c r="A4" s="2"/>
      <c r="B4" s="2"/>
      <c r="C4" s="3"/>
      <c r="D4" s="2"/>
      <c r="E4" s="2"/>
      <c r="F4" s="2"/>
      <c r="G4" s="2"/>
    </row>
    <row r="5" spans="1:7" ht="28.5">
      <c r="A5" s="4" t="s">
        <v>3</v>
      </c>
      <c r="B5" s="5" t="s">
        <v>4</v>
      </c>
      <c r="C5" s="5" t="s">
        <v>5</v>
      </c>
      <c r="D5" s="5" t="s">
        <v>6</v>
      </c>
      <c r="E5" s="6"/>
      <c r="F5" s="6"/>
      <c r="G5" s="6"/>
    </row>
    <row r="6" spans="1:7">
      <c r="A6" s="32" t="s">
        <v>7</v>
      </c>
      <c r="B6" s="7" t="s">
        <v>8</v>
      </c>
      <c r="C6" s="8">
        <f>471867358/1000000</f>
        <v>471.86735800000002</v>
      </c>
      <c r="D6" s="8">
        <f>195067/1000</f>
        <v>195.06700000000001</v>
      </c>
      <c r="E6" s="9"/>
      <c r="F6" s="9"/>
      <c r="G6" s="9"/>
    </row>
    <row r="7" spans="1:7" ht="25.5">
      <c r="A7" s="32"/>
      <c r="B7" s="10" t="s">
        <v>9</v>
      </c>
      <c r="C7" s="11">
        <f>116930158/1000000</f>
        <v>116.93015800000001</v>
      </c>
      <c r="D7" s="11"/>
      <c r="E7" s="9"/>
      <c r="F7" s="9"/>
      <c r="G7" s="9"/>
    </row>
    <row r="8" spans="1:7">
      <c r="A8" s="32" t="s">
        <v>10</v>
      </c>
      <c r="B8" s="7" t="s">
        <v>8</v>
      </c>
      <c r="C8" s="8">
        <f>423780644/1000000</f>
        <v>423.780644</v>
      </c>
      <c r="D8" s="8">
        <v>195.42099999999999</v>
      </c>
      <c r="E8" s="9"/>
      <c r="F8" s="9"/>
      <c r="G8" s="9"/>
    </row>
    <row r="9" spans="1:7" ht="25.5">
      <c r="A9" s="32"/>
      <c r="B9" s="10" t="s">
        <v>9</v>
      </c>
      <c r="C9" s="11">
        <v>106.61452300000001</v>
      </c>
      <c r="D9" s="11"/>
      <c r="E9" s="9"/>
      <c r="F9" s="9"/>
      <c r="G9" s="9"/>
    </row>
    <row r="10" spans="1:7">
      <c r="A10" s="32" t="s">
        <v>11</v>
      </c>
      <c r="B10" s="7" t="s">
        <v>8</v>
      </c>
      <c r="C10" s="8">
        <f>389739978/1000000</f>
        <v>389.73997800000001</v>
      </c>
      <c r="D10" s="8">
        <v>162.334</v>
      </c>
      <c r="E10" s="9"/>
      <c r="F10" s="9"/>
      <c r="G10" s="9"/>
    </row>
    <row r="11" spans="1:7" ht="25.5">
      <c r="A11" s="32"/>
      <c r="B11" s="10" t="s">
        <v>9</v>
      </c>
      <c r="C11" s="8">
        <v>90.9285</v>
      </c>
      <c r="D11" s="11"/>
      <c r="E11" s="9"/>
      <c r="F11" s="9"/>
      <c r="G11" s="9"/>
    </row>
    <row r="12" spans="1:7">
      <c r="A12" s="32" t="s">
        <v>12</v>
      </c>
      <c r="B12" s="7" t="s">
        <v>8</v>
      </c>
      <c r="C12" s="8"/>
      <c r="D12" s="8"/>
      <c r="E12" s="9"/>
      <c r="F12" s="22"/>
      <c r="G12" s="9"/>
    </row>
    <row r="13" spans="1:7" ht="25.5">
      <c r="A13" s="32"/>
      <c r="B13" s="10" t="s">
        <v>9</v>
      </c>
      <c r="C13" s="11"/>
      <c r="D13" s="11"/>
      <c r="E13" s="9"/>
      <c r="F13" s="9"/>
      <c r="G13" s="9"/>
    </row>
    <row r="14" spans="1:7">
      <c r="A14" s="32" t="s">
        <v>13</v>
      </c>
      <c r="B14" s="7" t="s">
        <v>8</v>
      </c>
      <c r="C14" s="8"/>
      <c r="D14" s="8"/>
      <c r="E14" s="9"/>
      <c r="F14" s="9"/>
      <c r="G14" s="9"/>
    </row>
    <row r="15" spans="1:7" ht="25.5">
      <c r="A15" s="32"/>
      <c r="B15" s="10" t="s">
        <v>9</v>
      </c>
      <c r="C15" s="11"/>
      <c r="D15" s="11"/>
      <c r="E15" s="9"/>
      <c r="F15" s="9"/>
      <c r="G15" s="9"/>
    </row>
    <row r="16" spans="1:7">
      <c r="A16" s="32" t="s">
        <v>14</v>
      </c>
      <c r="B16" s="7" t="s">
        <v>8</v>
      </c>
      <c r="C16" s="27"/>
      <c r="D16" s="27"/>
      <c r="E16" s="9"/>
      <c r="F16" s="9"/>
      <c r="G16" s="9"/>
    </row>
    <row r="17" spans="1:7" ht="25.5">
      <c r="A17" s="32"/>
      <c r="B17" s="10" t="s">
        <v>9</v>
      </c>
      <c r="C17" s="27"/>
      <c r="D17" s="28"/>
      <c r="E17" s="9"/>
      <c r="F17" s="9"/>
      <c r="G17" s="9"/>
    </row>
    <row r="18" spans="1:7">
      <c r="A18" s="32" t="s">
        <v>15</v>
      </c>
      <c r="B18" s="7" t="s">
        <v>8</v>
      </c>
      <c r="C18" s="30"/>
      <c r="D18" s="30"/>
      <c r="E18" s="9"/>
      <c r="F18" s="19"/>
      <c r="G18" s="20"/>
    </row>
    <row r="19" spans="1:7" ht="25.5">
      <c r="A19" s="32"/>
      <c r="B19" s="10" t="s">
        <v>9</v>
      </c>
      <c r="C19" s="30"/>
      <c r="D19" s="11"/>
      <c r="E19" s="9"/>
      <c r="F19" s="9"/>
      <c r="G19" s="9"/>
    </row>
    <row r="20" spans="1:7">
      <c r="A20" s="32" t="s">
        <v>16</v>
      </c>
      <c r="B20" s="7" t="s">
        <v>8</v>
      </c>
      <c r="C20" s="11"/>
      <c r="D20" s="11"/>
      <c r="E20" s="9"/>
      <c r="F20" s="21"/>
      <c r="G20" s="20"/>
    </row>
    <row r="21" spans="1:7" ht="25.5">
      <c r="A21" s="32"/>
      <c r="B21" s="10" t="s">
        <v>9</v>
      </c>
      <c r="C21" s="11"/>
      <c r="D21" s="11"/>
      <c r="E21" s="9"/>
      <c r="F21" s="9"/>
      <c r="G21" s="9"/>
    </row>
    <row r="22" spans="1:7">
      <c r="A22" s="32" t="s">
        <v>17</v>
      </c>
      <c r="B22" s="7" t="s">
        <v>8</v>
      </c>
      <c r="C22" s="11"/>
      <c r="D22" s="11"/>
      <c r="E22" s="9"/>
      <c r="F22" s="9"/>
      <c r="G22" s="9"/>
    </row>
    <row r="23" spans="1:7" ht="25.5">
      <c r="A23" s="32"/>
      <c r="B23" s="10" t="s">
        <v>9</v>
      </c>
      <c r="C23" s="11"/>
      <c r="D23" s="11"/>
      <c r="E23" s="9"/>
      <c r="F23" s="29"/>
      <c r="G23" s="9"/>
    </row>
    <row r="24" spans="1:7">
      <c r="A24" s="32" t="s">
        <v>18</v>
      </c>
      <c r="B24" s="7" t="s">
        <v>8</v>
      </c>
      <c r="C24" s="11"/>
      <c r="D24" s="11"/>
      <c r="E24" s="9"/>
      <c r="F24" s="9"/>
      <c r="G24" s="9"/>
    </row>
    <row r="25" spans="1:7" ht="25.5">
      <c r="A25" s="32"/>
      <c r="B25" s="10" t="s">
        <v>9</v>
      </c>
      <c r="C25" s="11"/>
      <c r="D25" s="11"/>
      <c r="E25" s="9"/>
      <c r="F25" s="9"/>
      <c r="G25" s="9"/>
    </row>
    <row r="26" spans="1:7">
      <c r="A26" s="32" t="s">
        <v>19</v>
      </c>
      <c r="B26" s="7" t="s">
        <v>8</v>
      </c>
      <c r="C26" s="11"/>
      <c r="D26" s="11"/>
      <c r="E26" s="9"/>
      <c r="F26" s="9"/>
      <c r="G26" s="9"/>
    </row>
    <row r="27" spans="1:7" ht="25.5">
      <c r="A27" s="32"/>
      <c r="B27" s="10" t="s">
        <v>9</v>
      </c>
      <c r="C27" s="11"/>
      <c r="D27" s="11"/>
      <c r="E27" s="9"/>
      <c r="F27" s="9"/>
      <c r="G27" s="9"/>
    </row>
    <row r="28" spans="1:7">
      <c r="A28" s="32" t="s">
        <v>20</v>
      </c>
      <c r="B28" s="7" t="s">
        <v>8</v>
      </c>
      <c r="C28" s="11"/>
      <c r="D28" s="11"/>
      <c r="E28" s="9"/>
      <c r="F28" s="9"/>
      <c r="G28" s="9"/>
    </row>
    <row r="29" spans="1:7" ht="25.5">
      <c r="A29" s="32"/>
      <c r="B29" s="10" t="s">
        <v>9</v>
      </c>
      <c r="C29" s="11"/>
      <c r="D29" s="11"/>
      <c r="E29" s="9"/>
      <c r="F29" s="9"/>
      <c r="G29" s="9"/>
    </row>
    <row r="30" spans="1:7">
      <c r="A30" s="2"/>
      <c r="B30" s="12"/>
      <c r="C30" s="13"/>
      <c r="D30" s="2"/>
      <c r="E30" s="2"/>
      <c r="F30" s="2"/>
      <c r="G30" s="2"/>
    </row>
    <row r="31" spans="1:7">
      <c r="A31" s="2"/>
      <c r="B31" s="12"/>
      <c r="C31" s="2"/>
      <c r="D31" s="2"/>
      <c r="E31" s="2"/>
      <c r="F31" s="2"/>
      <c r="G31" s="2"/>
    </row>
    <row r="32" spans="1:7">
      <c r="A32" s="2" t="s">
        <v>21</v>
      </c>
      <c r="B32" s="12" t="s">
        <v>31</v>
      </c>
      <c r="C32" s="2"/>
      <c r="D32" s="2"/>
      <c r="E32" s="2"/>
      <c r="F32" s="2"/>
      <c r="G32" s="2"/>
    </row>
    <row r="33" spans="1:7">
      <c r="A33" s="2" t="s">
        <v>23</v>
      </c>
      <c r="B33" s="14" t="s">
        <v>32</v>
      </c>
      <c r="C33" s="2"/>
      <c r="D33" s="2"/>
      <c r="E33" s="15"/>
      <c r="F33" s="15"/>
      <c r="G33" s="15"/>
    </row>
    <row r="34" spans="1:7">
      <c r="A34" s="2"/>
      <c r="B34" s="12"/>
      <c r="C34" s="2"/>
      <c r="D34" s="2"/>
      <c r="E34" s="15"/>
      <c r="F34" s="15"/>
      <c r="G34" s="15"/>
    </row>
    <row r="35" spans="1:7">
      <c r="A35" s="31"/>
      <c r="B35" s="31"/>
      <c r="C35" s="16"/>
      <c r="D35" s="2"/>
      <c r="E35" s="15"/>
      <c r="F35" s="15"/>
      <c r="G35" s="15"/>
    </row>
    <row r="36" spans="1:7">
      <c r="A36" s="2"/>
      <c r="B36" s="12"/>
      <c r="C36" s="2"/>
      <c r="D36" s="2"/>
      <c r="E36" s="15"/>
      <c r="F36" s="15"/>
      <c r="G36" s="15"/>
    </row>
    <row r="37" spans="1:7">
      <c r="A37" s="2"/>
      <c r="B37" s="12"/>
      <c r="C37" s="25"/>
      <c r="D37" s="2"/>
      <c r="E37" s="15"/>
      <c r="F37" s="15"/>
      <c r="G37" s="17"/>
    </row>
    <row r="38" spans="1:7">
      <c r="C38" s="26"/>
      <c r="D38" s="18"/>
    </row>
  </sheetData>
  <mergeCells count="16">
    <mergeCell ref="A24:A25"/>
    <mergeCell ref="A26:A27"/>
    <mergeCell ref="A28:A29"/>
    <mergeCell ref="A35:B35"/>
    <mergeCell ref="A12:A13"/>
    <mergeCell ref="A14:A15"/>
    <mergeCell ref="A16:A17"/>
    <mergeCell ref="A18:A19"/>
    <mergeCell ref="A20:A21"/>
    <mergeCell ref="A22:A23"/>
    <mergeCell ref="A10:A11"/>
    <mergeCell ref="A1:D1"/>
    <mergeCell ref="A2:D2"/>
    <mergeCell ref="A3:D3"/>
    <mergeCell ref="A6:A7"/>
    <mergeCell ref="A8:A9"/>
  </mergeCells>
  <pageMargins left="0.7" right="0.7" top="0.75" bottom="0.75" header="0.511811023622047" footer="0.511811023622047"/>
  <pageSetup paperSize="9" scale="97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2020</vt:lpstr>
      <vt:lpstr>2021</vt:lpstr>
      <vt:lpstr>2022</vt:lpstr>
      <vt:lpstr>2023</vt:lpstr>
      <vt:lpstr>2024</vt:lpstr>
      <vt:lpstr>2025</vt:lpstr>
      <vt:lpstr>2026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kole0019</dc:creator>
  <dc:description/>
  <cp:lastModifiedBy>Степанова Наталья Алексеевна</cp:lastModifiedBy>
  <cp:revision>1</cp:revision>
  <cp:lastPrinted>2026-03-17T09:19:03Z</cp:lastPrinted>
  <dcterms:created xsi:type="dcterms:W3CDTF">2017-02-22T09:27:32Z</dcterms:created>
  <dcterms:modified xsi:type="dcterms:W3CDTF">2026-04-16T07:36:08Z</dcterms:modified>
  <dc:language>ru-RU</dc:language>
</cp:coreProperties>
</file>